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3715" windowHeight="9495" activeTab="0"/>
  </bookViews>
  <sheets>
    <sheet name="tikra suma" sheetId="1" r:id="rId1"/>
  </sheets>
  <definedNames>
    <definedName name="uppoint" localSheetId="0">'tikra suma'!#REF!</definedName>
  </definedNames>
  <calcPr fullCalcOnLoad="1"/>
</workbook>
</file>

<file path=xl/sharedStrings.xml><?xml version="1.0" encoding="utf-8"?>
<sst xmlns="http://schemas.openxmlformats.org/spreadsheetml/2006/main" count="1888" uniqueCount="1273">
  <si>
    <t xml:space="preserve">V-A V-B V-18 V-16 V-14 V-12 M-A M-B M-18 M-16 M-14 M-12 D V </t>
  </si>
  <si>
    <t>V-A</t>
  </si>
  <si>
    <t>#</t>
  </si>
  <si>
    <t>Surname</t>
  </si>
  <si>
    <t>Name</t>
  </si>
  <si>
    <t>Team</t>
  </si>
  <si>
    <t>06.04.2011</t>
  </si>
  <si>
    <t>13.04.2011</t>
  </si>
  <si>
    <t>20.04.2011</t>
  </si>
  <si>
    <t>27.04.2011</t>
  </si>
  <si>
    <t>04.05.2011</t>
  </si>
  <si>
    <t>11.05.2011</t>
  </si>
  <si>
    <t>18.05.2011</t>
  </si>
  <si>
    <t>25.05.2011</t>
  </si>
  <si>
    <t>07.09.2011</t>
  </si>
  <si>
    <t>14.09.2011</t>
  </si>
  <si>
    <t>21.09.2011</t>
  </si>
  <si>
    <t>28.09.2011</t>
  </si>
  <si>
    <t>Sum</t>
  </si>
  <si>
    <t>Place</t>
  </si>
  <si>
    <t>Diff.</t>
  </si>
  <si>
    <t>ALELIUNAS</t>
  </si>
  <si>
    <t>VILIUS</t>
  </si>
  <si>
    <t>Igtisa</t>
  </si>
  <si>
    <t>00:24:11 (1) [100]</t>
  </si>
  <si>
    <t>00:38:36 (3) [89]</t>
  </si>
  <si>
    <t>00:32:17 (1) [100]</t>
  </si>
  <si>
    <t>00:35:16 (1) [100]</t>
  </si>
  <si>
    <t>00:34:36 (1) [100]</t>
  </si>
  <si>
    <t>00:37:40 (1) [100]</t>
  </si>
  <si>
    <t>00:45:22 (4) [86]</t>
  </si>
  <si>
    <t>00:30:35 (1) [100]</t>
  </si>
  <si>
    <t>00:34:24 (1) [100]</t>
  </si>
  <si>
    <t>PETUKAS</t>
  </si>
  <si>
    <t>ARIMANTAS</t>
  </si>
  <si>
    <t>Sakas</t>
  </si>
  <si>
    <t>00:35:33 (5) [74]</t>
  </si>
  <si>
    <t>00:34:57 (8) [55]</t>
  </si>
  <si>
    <t>00:44:08 (3) [85]</t>
  </si>
  <si>
    <t>00:43:51 (4) [74]</t>
  </si>
  <si>
    <t>00:44:07 (5) [63]</t>
  </si>
  <si>
    <t>00:55:51 (7) [41]</t>
  </si>
  <si>
    <t>00:43:28 (6) [74]</t>
  </si>
  <si>
    <t>00:41:30 (5) [79]</t>
  </si>
  <si>
    <t>00:48:39 (7) [70]</t>
  </si>
  <si>
    <t>00:48:17 (6) [79]</t>
  </si>
  <si>
    <t>00:41:22 (3) [64]</t>
  </si>
  <si>
    <t>00:48:47 (7) [58]</t>
  </si>
  <si>
    <t>VIDZIUNAS</t>
  </si>
  <si>
    <t>NERIJUS</t>
  </si>
  <si>
    <t>00:32:27 (3) [85]</t>
  </si>
  <si>
    <t>00:34:18 (7) [58]</t>
  </si>
  <si>
    <t>00:42:45 (2) [89]</t>
  </si>
  <si>
    <t>00:51:34 (10) [52]</t>
  </si>
  <si>
    <t>00:44:11 (6) [63]</t>
  </si>
  <si>
    <t>00:53:45 (6) [47]</t>
  </si>
  <si>
    <t>00:39:55 (3) [84]</t>
  </si>
  <si>
    <t>00:42:35 (6) [76]</t>
  </si>
  <si>
    <t>00:43:46 (5) [83]</t>
  </si>
  <si>
    <t>00:53:04 (8) [67]</t>
  </si>
  <si>
    <t>00:46:19 (5) [65]</t>
  </si>
  <si>
    <t>VISOCKAS</t>
  </si>
  <si>
    <t>ARTURAS</t>
  </si>
  <si>
    <t>00:33:15 (4) [82]</t>
  </si>
  <si>
    <t>00:35:35 (9) [52]</t>
  </si>
  <si>
    <t>00:44:56 (4) [83]</t>
  </si>
  <si>
    <t>00:47:29 (7) [64]</t>
  </si>
  <si>
    <t>00:49:34 (8) [46]</t>
  </si>
  <si>
    <t>00:57:24 (8) [37]</t>
  </si>
  <si>
    <t>00:43:49 (8) [73]</t>
  </si>
  <si>
    <t>00:47:40 (8) [61]</t>
  </si>
  <si>
    <t>00:42:15 (4) [87]</t>
  </si>
  <si>
    <t>00:53:34 (9) [65]</t>
  </si>
  <si>
    <t>00:45:19 (5) [51]</t>
  </si>
  <si>
    <t>00:48:12 (6) [59]</t>
  </si>
  <si>
    <t>KATARSKIS</t>
  </si>
  <si>
    <t>AIDAS</t>
  </si>
  <si>
    <t>00:31:36 (2) [88]</t>
  </si>
  <si>
    <t>00:38:28 (10) [40]</t>
  </si>
  <si>
    <t>00:38:42 (1) [100]</t>
  </si>
  <si>
    <t>00:48:25 (8) [61]</t>
  </si>
  <si>
    <t>00:39:02 (4) [79]</t>
  </si>
  <si>
    <t>00:45:21 (3) [71]</t>
  </si>
  <si>
    <t>00:43:47 (7) [73]</t>
  </si>
  <si>
    <t>00:39:15 (3) [86]</t>
  </si>
  <si>
    <t>00:47:43 (6) [73]</t>
  </si>
  <si>
    <t>00:42:09 (3) [77]</t>
  </si>
  <si>
    <t>PETRULIS</t>
  </si>
  <si>
    <t>VITALIJUS</t>
  </si>
  <si>
    <t>00:29:34 (4) [77]</t>
  </si>
  <si>
    <t>00:46:23 (5) [80]</t>
  </si>
  <si>
    <t>00:45:24 (5) [69]</t>
  </si>
  <si>
    <t>00:36:05 (3) [88]</t>
  </si>
  <si>
    <t>00:41:27 (2) [82]</t>
  </si>
  <si>
    <t>00:38:55 (2) [87]</t>
  </si>
  <si>
    <t>00:41:10 (3) [96]</t>
  </si>
  <si>
    <t>00:43:57 (4) [72]</t>
  </si>
  <si>
    <t>GEDVILAS</t>
  </si>
  <si>
    <t>ALFONSAS</t>
  </si>
  <si>
    <t>Versme</t>
  </si>
  <si>
    <t>00:43:06 (12) [21]</t>
  </si>
  <si>
    <t>00:46:45 (6) [79]</t>
  </si>
  <si>
    <t>00:50:51 (9) [54]</t>
  </si>
  <si>
    <t>00:51:28 (9) [40]</t>
  </si>
  <si>
    <t>00:52:56 (5) [49]</t>
  </si>
  <si>
    <t>00:49:43 (10) [56]</t>
  </si>
  <si>
    <t>00:46:39 (7) [64]</t>
  </si>
  <si>
    <t>00:55:53 (8) [51]</t>
  </si>
  <si>
    <t>00:53:43 (10) [65]</t>
  </si>
  <si>
    <t>01:00:31 (6) [2]</t>
  </si>
  <si>
    <t>SAUNORIUS</t>
  </si>
  <si>
    <t>DAINORAS</t>
  </si>
  <si>
    <t>Igtis</t>
  </si>
  <si>
    <t>00:34:16 (6) [58]</t>
  </si>
  <si>
    <t>00:45:54 (6) [68]</t>
  </si>
  <si>
    <t>00:44:57 (7) [60]</t>
  </si>
  <si>
    <t>00:43:23 (5) [74]</t>
  </si>
  <si>
    <t>00:49:12 (7) [76]</t>
  </si>
  <si>
    <t>GERASIMOV</t>
  </si>
  <si>
    <t>ANDREJ</t>
  </si>
  <si>
    <t>00:46:22 (9) [65]</t>
  </si>
  <si>
    <t>00:41:07 (4) [80]</t>
  </si>
  <si>
    <t>00:40:37 (2) [92]</t>
  </si>
  <si>
    <t>00:45:45 (5) [85]</t>
  </si>
  <si>
    <t>ARUNAS</t>
  </si>
  <si>
    <t>00:28:21 (1) [100]</t>
  </si>
  <si>
    <t>00:27:59 (3) [84]</t>
  </si>
  <si>
    <t>00:37:55 (2) [91]</t>
  </si>
  <si>
    <t>NAKVOSAS</t>
  </si>
  <si>
    <t>MINDAUGAS</t>
  </si>
  <si>
    <t>Lapiu medziokle</t>
  </si>
  <si>
    <t>00:40:07 (2) [99]</t>
  </si>
  <si>
    <t>00:36:16 (2) [81]</t>
  </si>
  <si>
    <t>00:39:43 (2) [84]</t>
  </si>
  <si>
    <t>GVILDYS</t>
  </si>
  <si>
    <t>JONAS-VYTAUTAS</t>
  </si>
  <si>
    <t>00:41:39 (3) [89]</t>
  </si>
  <si>
    <t>00:39:58 (1) [100]</t>
  </si>
  <si>
    <t>00:41:49 (4) [63]</t>
  </si>
  <si>
    <t>BACYS</t>
  </si>
  <si>
    <t>MODESTAS</t>
  </si>
  <si>
    <t>00:27:50 (2) [84]</t>
  </si>
  <si>
    <t>00:48:13 (4) [63]</t>
  </si>
  <si>
    <t>00:34:26 (1) [100]</t>
  </si>
  <si>
    <t>NAVICKAS</t>
  </si>
  <si>
    <t>PAULIUS</t>
  </si>
  <si>
    <t>00:39:02 (11) [38]</t>
  </si>
  <si>
    <t>00:41:04 (4) [81]</t>
  </si>
  <si>
    <t>00:38:38 (2) [87]</t>
  </si>
  <si>
    <t>MAZULIS</t>
  </si>
  <si>
    <t>MARIUS</t>
  </si>
  <si>
    <t>00:34:55 (1) [100]</t>
  </si>
  <si>
    <t>00:35:51 (2) [88]</t>
  </si>
  <si>
    <t>STONYS</t>
  </si>
  <si>
    <t>DAUGIRDAS</t>
  </si>
  <si>
    <t>00:41:47 (7) [52]</t>
  </si>
  <si>
    <t>00:44:17 (13) [16]</t>
  </si>
  <si>
    <t>00:50:53 (7) [68]</t>
  </si>
  <si>
    <t>00:58:32 (9) [44]</t>
  </si>
  <si>
    <t>LAZDAUSKAS</t>
  </si>
  <si>
    <t>KAROLIS</t>
  </si>
  <si>
    <t>Takas</t>
  </si>
  <si>
    <t>00:31:23 (5) [70]</t>
  </si>
  <si>
    <t>NEMEIKSTIS</t>
  </si>
  <si>
    <t>MANTAS</t>
  </si>
  <si>
    <t>N ir I</t>
  </si>
  <si>
    <t>00:39:22 (6) [61]</t>
  </si>
  <si>
    <t>ROLANDAS</t>
  </si>
  <si>
    <t>00:54:35 (8) [58]</t>
  </si>
  <si>
    <t>SILINSKIS</t>
  </si>
  <si>
    <t>00:52:19 (8) [47]</t>
  </si>
  <si>
    <t>TAMASEVICIUS</t>
  </si>
  <si>
    <t>AUDRIUS</t>
  </si>
  <si>
    <t>00:50:39 (14)</t>
  </si>
  <si>
    <t>V-B</t>
  </si>
  <si>
    <t>CEPAS</t>
  </si>
  <si>
    <t>ARVYDAS</t>
  </si>
  <si>
    <t>00:29:20 (1) [100]</t>
  </si>
  <si>
    <t>00:44:52 (6) [73]</t>
  </si>
  <si>
    <t>00:58:10 (11) [44]</t>
  </si>
  <si>
    <t>00:46:16 (11) [77]</t>
  </si>
  <si>
    <t>00:43:28 (6) [83]</t>
  </si>
  <si>
    <t>00:49:10 (7) [69]</t>
  </si>
  <si>
    <t>00:55:26 (9) [64]</t>
  </si>
  <si>
    <t>00:37:17 (8) [79]</t>
  </si>
  <si>
    <t>00:44:28 (2) [89]</t>
  </si>
  <si>
    <t>00:53:15 (3) [90]</t>
  </si>
  <si>
    <t>00:40:38 (2) [92]</t>
  </si>
  <si>
    <t>00:50:25 (4) [80]</t>
  </si>
  <si>
    <t>KAZANAVICIUS</t>
  </si>
  <si>
    <t>NARUNAS</t>
  </si>
  <si>
    <t>00:37:13 (6) [73]</t>
  </si>
  <si>
    <t>00:37:20 (1) [100]</t>
  </si>
  <si>
    <t>00:42:52 (7) [86]</t>
  </si>
  <si>
    <t>00:37:28 (1) [100]</t>
  </si>
  <si>
    <t>00:48:42 (6) [71]</t>
  </si>
  <si>
    <t>00:42:03 (3) [97]</t>
  </si>
  <si>
    <t>00:38:32 (10) [75]</t>
  </si>
  <si>
    <t>00:50:42 (3) [73]</t>
  </si>
  <si>
    <t>00:51:00 (2) [95]</t>
  </si>
  <si>
    <t>00:51:37 (8) [63]</t>
  </si>
  <si>
    <t>00:49:07 (3) [83]</t>
  </si>
  <si>
    <t>SATAS</t>
  </si>
  <si>
    <t>00:30:19 (2) [96]</t>
  </si>
  <si>
    <t>00:50:13 (9) [65]</t>
  </si>
  <si>
    <t>00:43:56 (8) [83]</t>
  </si>
  <si>
    <t>00:53:21 (10) [58]</t>
  </si>
  <si>
    <t>00:44:02 (4) [92]</t>
  </si>
  <si>
    <t>00:32:25 (2) [95]</t>
  </si>
  <si>
    <t>00:40:06 (1) [100]</t>
  </si>
  <si>
    <t>00:57:33 (4) [81]</t>
  </si>
  <si>
    <t>00:42:53 (3) [86]</t>
  </si>
  <si>
    <t>00:42:05 (1) [100]</t>
  </si>
  <si>
    <t>GRUZAS</t>
  </si>
  <si>
    <t>RICARDAS</t>
  </si>
  <si>
    <t>00:40:11 (8) [63]</t>
  </si>
  <si>
    <t>00:58:53 (8) [33]</t>
  </si>
  <si>
    <t>00:45:00 (7) [79]</t>
  </si>
  <si>
    <t>00:46:21 (12) [77]</t>
  </si>
  <si>
    <t>00:51:41 (13) [62]</t>
  </si>
  <si>
    <t>00:48:40 (5) [71]</t>
  </si>
  <si>
    <t>00:51:41 (8) [74]</t>
  </si>
  <si>
    <t>00:40:30 (13) [69]</t>
  </si>
  <si>
    <t>01:22:08 (5)</t>
  </si>
  <si>
    <t>01:07:47 (5) [60]</t>
  </si>
  <si>
    <t>00:49:53 (7) [68]</t>
  </si>
  <si>
    <t>01:08:54 (7) [36]</t>
  </si>
  <si>
    <t>PETRAVICIUS</t>
  </si>
  <si>
    <t>SIGITAS</t>
  </si>
  <si>
    <t>00:33:57 (5) [84]</t>
  </si>
  <si>
    <t>00:43:51 (5) [76]</t>
  </si>
  <si>
    <t>00:38:21 (3) [97]</t>
  </si>
  <si>
    <t>00:45:05 (10) [80]</t>
  </si>
  <si>
    <t>00:46:26 (7) [76]</t>
  </si>
  <si>
    <t>00:55:23 (11) [53]</t>
  </si>
  <si>
    <t>00:51:12 (7) [75]</t>
  </si>
  <si>
    <t>00:34:49 (4) [87]</t>
  </si>
  <si>
    <t>KALVELIS</t>
  </si>
  <si>
    <t>VLADAS</t>
  </si>
  <si>
    <t>00:32:16 (3) [90]</t>
  </si>
  <si>
    <t>00:44:52 (6) [79]</t>
  </si>
  <si>
    <t>00:46:53 (13) [76]</t>
  </si>
  <si>
    <t>00:39:50 (3) [93]</t>
  </si>
  <si>
    <t>00:43:10 (2) [85]</t>
  </si>
  <si>
    <t>00:44:53 (6) [90]</t>
  </si>
  <si>
    <t>00:35:38 (7) [84]</t>
  </si>
  <si>
    <t>EGIDIJUS</t>
  </si>
  <si>
    <t>00:37:02 (2) [95]</t>
  </si>
  <si>
    <t>00:38:06 (2) [97]</t>
  </si>
  <si>
    <t>00:41:55 (5) [88]</t>
  </si>
  <si>
    <t>00:37:46 (1) [100]</t>
  </si>
  <si>
    <t>00:41:44 (2) [98]</t>
  </si>
  <si>
    <t>00:33:35 (3) [91]</t>
  </si>
  <si>
    <t>GALINAUSKAS</t>
  </si>
  <si>
    <t>00:37:34 (3) [93]</t>
  </si>
  <si>
    <t>00:37:50 (1) [100]</t>
  </si>
  <si>
    <t>00:43:29 (3) [84]</t>
  </si>
  <si>
    <t>00:44:27 (5) [91]</t>
  </si>
  <si>
    <t>00:30:57 (1) [100]</t>
  </si>
  <si>
    <t>00:44:46 (4) [81]</t>
  </si>
  <si>
    <t>VALSKIS</t>
  </si>
  <si>
    <t>DARIUS</t>
  </si>
  <si>
    <t>00:39:28 (4) [94]</t>
  </si>
  <si>
    <t>00:41:34 (4) [90]</t>
  </si>
  <si>
    <t>00:39:03 (2) [95]</t>
  </si>
  <si>
    <t>00:52:31 (8) [60]</t>
  </si>
  <si>
    <t>00:41:02 (1) [100]</t>
  </si>
  <si>
    <t>00:34:57 (6) [87]</t>
  </si>
  <si>
    <t>PETRAUSKAS</t>
  </si>
  <si>
    <t>00:46:43 (8) [74]</t>
  </si>
  <si>
    <t>00:50:04 (15) [67]</t>
  </si>
  <si>
    <t>00:48:45 (9) [69]</t>
  </si>
  <si>
    <t>01:00:35 (12) [39]</t>
  </si>
  <si>
    <t>01:16:09 (12) [14]</t>
  </si>
  <si>
    <t>00:38:31 (9) [75]</t>
  </si>
  <si>
    <t>01:29:11 (6) [16]</t>
  </si>
  <si>
    <t>00:46:34 (5) [77]</t>
  </si>
  <si>
    <t>01:02:33 (6) [51]</t>
  </si>
  <si>
    <t>BALCIUS</t>
  </si>
  <si>
    <t>GINTARAS</t>
  </si>
  <si>
    <t>00:35:26 (1) [100]</t>
  </si>
  <si>
    <t>00:40:10 (2) [93]</t>
  </si>
  <si>
    <t>00:41:17 (4) [89]</t>
  </si>
  <si>
    <t>00:43:09 (14) [60]</t>
  </si>
  <si>
    <t>01:03:49 (4) [40]</t>
  </si>
  <si>
    <t>00:59:03 (5) [59]</t>
  </si>
  <si>
    <t>MORKUNAS</t>
  </si>
  <si>
    <t>SAULIUS</t>
  </si>
  <si>
    <t>00:39:50 (7) [64]</t>
  </si>
  <si>
    <t>01:06:39 (10) [11]</t>
  </si>
  <si>
    <t>00:56:37 (10) [48]</t>
  </si>
  <si>
    <t>00:51:27 (16) [64]</t>
  </si>
  <si>
    <t>00:49:07 (11) [68]</t>
  </si>
  <si>
    <t>00:52:49 (9) [60]</t>
  </si>
  <si>
    <t>01:00:45 (11) [51]</t>
  </si>
  <si>
    <t>00:39:51 (12) [71]</t>
  </si>
  <si>
    <t>RUZGIS</t>
  </si>
  <si>
    <t>KESTUTIS</t>
  </si>
  <si>
    <t>00:41:56 (5) [89]</t>
  </si>
  <si>
    <t>00:48:13 (6) [72]</t>
  </si>
  <si>
    <t>00:44:27 (2) [94]</t>
  </si>
  <si>
    <t>BULKSAS</t>
  </si>
  <si>
    <t>AURIMAS</t>
  </si>
  <si>
    <t>00:33:10 (4) [86]</t>
  </si>
  <si>
    <t>00:37:39 (4) [93]</t>
  </si>
  <si>
    <t>01:07:31 (15) [19]</t>
  </si>
  <si>
    <t>01:03:40 (17) [31]</t>
  </si>
  <si>
    <t>00:48:54 (10) [69]</t>
  </si>
  <si>
    <t>SIMANAITIS</t>
  </si>
  <si>
    <t>ALVYDAS</t>
  </si>
  <si>
    <t>00:46:48 (7) [67]</t>
  </si>
  <si>
    <t>00:42:40 (5) [85]</t>
  </si>
  <si>
    <t>00:42:25 (6) [87]</t>
  </si>
  <si>
    <t>VERSINSKAS</t>
  </si>
  <si>
    <t>ROMAS</t>
  </si>
  <si>
    <t>Lievuo</t>
  </si>
  <si>
    <t>00:59:39 (12) [40]</t>
  </si>
  <si>
    <t>00:48:56 (14) [70]</t>
  </si>
  <si>
    <t>00:50:52 (12) [64]</t>
  </si>
  <si>
    <t>00:55:58 (10) [63]</t>
  </si>
  <si>
    <t>MISIKAS</t>
  </si>
  <si>
    <t>01:01:41 (13) [34]</t>
  </si>
  <si>
    <t>00:40:53 (3) [91]</t>
  </si>
  <si>
    <t>00:47:04 (8) [74]</t>
  </si>
  <si>
    <t>01:01:11 (13) [37]</t>
  </si>
  <si>
    <t>JURGAITIS</t>
  </si>
  <si>
    <t>VAIDAS</t>
  </si>
  <si>
    <t>00:48:42 (1) [100]</t>
  </si>
  <si>
    <t>00:37:56 (1) [100]</t>
  </si>
  <si>
    <t>DAUKSAS</t>
  </si>
  <si>
    <t>00:44:46 (9) [81]</t>
  </si>
  <si>
    <t>00:47:17 (4) [74]</t>
  </si>
  <si>
    <t>GAUBSAS</t>
  </si>
  <si>
    <t>01:01:49 (9) [25]</t>
  </si>
  <si>
    <t>00:43:54 (15) [58]</t>
  </si>
  <si>
    <t>GUDONIS</t>
  </si>
  <si>
    <t>ERIKAS</t>
  </si>
  <si>
    <t>S-Sportas</t>
  </si>
  <si>
    <t>00:38:42 (11) [74]</t>
  </si>
  <si>
    <t>00:47:27 (16) [46]</t>
  </si>
  <si>
    <t>ROJUS</t>
  </si>
  <si>
    <t>LAIMONAS</t>
  </si>
  <si>
    <t>01:05:32 (14) [24]</t>
  </si>
  <si>
    <t>REMIGIJUS</t>
  </si>
  <si>
    <t>PETROCIUKAS</t>
  </si>
  <si>
    <t>ANDREJUS</t>
  </si>
  <si>
    <t>01:35:58 (8)</t>
  </si>
  <si>
    <t>MALKEVICIUS</t>
  </si>
  <si>
    <t>ANDRIUS</t>
  </si>
  <si>
    <t>01:41:36 (10)</t>
  </si>
  <si>
    <t>MIKOLIUNAS</t>
  </si>
  <si>
    <t>01:41:20 (9)</t>
  </si>
  <si>
    <t>V-18</t>
  </si>
  <si>
    <t>GABSYS</t>
  </si>
  <si>
    <t>IGNAS</t>
  </si>
  <si>
    <t>00:35:45 (3) [84]</t>
  </si>
  <si>
    <t>00:34:32 (2) [88]</t>
  </si>
  <si>
    <t>00:42:56 (2) [99]</t>
  </si>
  <si>
    <t>00:49:59 (3) [76]</t>
  </si>
  <si>
    <t>00:44:05 (3) [84]</t>
  </si>
  <si>
    <t>00:49:05 (3) [87]</t>
  </si>
  <si>
    <t>00:48:06 (3) [78]</t>
  </si>
  <si>
    <t>00:46:06 (2) [71]</t>
  </si>
  <si>
    <t>00:45:17 (1) [100]</t>
  </si>
  <si>
    <t>00:49:42 (2) [89]</t>
  </si>
  <si>
    <t>00:47:54 (1) [100]</t>
  </si>
  <si>
    <t>00:44:24 (1) [100]</t>
  </si>
  <si>
    <t>JTC</t>
  </si>
  <si>
    <t>00:35:02 (3) [86]</t>
  </si>
  <si>
    <t>00:42:45 (1) [100]</t>
  </si>
  <si>
    <t>00:45:13 (2) [87]</t>
  </si>
  <si>
    <t>00:40:45 (2) [93]</t>
  </si>
  <si>
    <t>00:48:58 (2) [88]</t>
  </si>
  <si>
    <t>00:42:46 (2) [91]</t>
  </si>
  <si>
    <t>00:45:02 (1) [100]</t>
  </si>
  <si>
    <t>00:52:44 (2) [89]</t>
  </si>
  <si>
    <t>00:49:03 (2) [89]</t>
  </si>
  <si>
    <t>ZYMANCIUS</t>
  </si>
  <si>
    <t>VALENTAS</t>
  </si>
  <si>
    <t>Silales SM</t>
  </si>
  <si>
    <t>00:30:58 (1) [100]</t>
  </si>
  <si>
    <t>00:30:54 (1) [100]</t>
  </si>
  <si>
    <t>00:40:19 (1) [100]</t>
  </si>
  <si>
    <t>00:38:14 (1) [100]</t>
  </si>
  <si>
    <t>00:43:47 (1) [100]</t>
  </si>
  <si>
    <t>00:39:33 (1) [100]</t>
  </si>
  <si>
    <t>00:35:45 (1) [100]</t>
  </si>
  <si>
    <t>ROKAS</t>
  </si>
  <si>
    <t>Donatas</t>
  </si>
  <si>
    <t>00:34:46 (2) [87]</t>
  </si>
  <si>
    <t>00:47:06 (6) [47]</t>
  </si>
  <si>
    <t>00:55:43 (5) [61]</t>
  </si>
  <si>
    <t>00:52:28 (4) [62]</t>
  </si>
  <si>
    <t>00:57:52 (4) [67]</t>
  </si>
  <si>
    <t>00:52:23 (4) [67]</t>
  </si>
  <si>
    <t>01:01:29 (3) [28]</t>
  </si>
  <si>
    <t>00:54:26 (2) [79]</t>
  </si>
  <si>
    <t>01:01:01 (3) [64]</t>
  </si>
  <si>
    <t>01:05:59 (3) [62]</t>
  </si>
  <si>
    <t>GEDMINAS</t>
  </si>
  <si>
    <t>GYTIS</t>
  </si>
  <si>
    <t>00:42:50 (5) [61]</t>
  </si>
  <si>
    <t>00:43:38 (5) [58]</t>
  </si>
  <si>
    <t>00:45:30 (3) [93]</t>
  </si>
  <si>
    <t>00:54:30 (4) [64]</t>
  </si>
  <si>
    <t>00:57:52 (5) [48]</t>
  </si>
  <si>
    <t>00:54:59 (5) [60]</t>
  </si>
  <si>
    <t>01:01:57 (3) [60]</t>
  </si>
  <si>
    <t>NEKVEDAVICIUS</t>
  </si>
  <si>
    <t>00:37:11 (4) [79]</t>
  </si>
  <si>
    <t>00:52:14 (4) [77]</t>
  </si>
  <si>
    <t>01:00:37 (7) [49]</t>
  </si>
  <si>
    <t>01:00:34 (6) [41]</t>
  </si>
  <si>
    <t>ZUKAUSKAS</t>
  </si>
  <si>
    <t>AIRIDAS</t>
  </si>
  <si>
    <t>Arturas</t>
  </si>
  <si>
    <t>00:40:01 (4) [70]</t>
  </si>
  <si>
    <t>00:58:38 (6) [54]</t>
  </si>
  <si>
    <t>01:12:20 (7) [10]</t>
  </si>
  <si>
    <t>01:28:58 (5)</t>
  </si>
  <si>
    <t>00:58:39 (6) [51]</t>
  </si>
  <si>
    <t>01:14:31 (4) [34]</t>
  </si>
  <si>
    <t>V-16</t>
  </si>
  <si>
    <t>OLISAUSKIS</t>
  </si>
  <si>
    <t>KEVINAS</t>
  </si>
  <si>
    <t>00:27:54 (2) [97]</t>
  </si>
  <si>
    <t>00:33:46 (1) [100]</t>
  </si>
  <si>
    <t>00:49:28 (2) [61]</t>
  </si>
  <si>
    <t>00:43:02 (4) [93]</t>
  </si>
  <si>
    <t>00:40:13 (1) [100]</t>
  </si>
  <si>
    <t>00:54:07 (8) [66]</t>
  </si>
  <si>
    <t>00:45:47 (3) [82]</t>
  </si>
  <si>
    <t>00:30:17 (1) [100]</t>
  </si>
  <si>
    <t>00:38:13 (1) [100]</t>
  </si>
  <si>
    <t>00:48:46 (5) [96]</t>
  </si>
  <si>
    <t>00:50:30 (7) [74]</t>
  </si>
  <si>
    <t>00:37:59 (1) [100]</t>
  </si>
  <si>
    <t>ASMANTAS</t>
  </si>
  <si>
    <t>00:36:33 (4) [65]</t>
  </si>
  <si>
    <t>00:50:07 (4) [51]</t>
  </si>
  <si>
    <t>00:40:44 (2) [99]</t>
  </si>
  <si>
    <t>00:42:18 (3) [94]</t>
  </si>
  <si>
    <t>00:43:23 (2) [93]</t>
  </si>
  <si>
    <t>00:39:05 (1) [100]</t>
  </si>
  <si>
    <t>00:35:53 (2) [81]</t>
  </si>
  <si>
    <t>00:48:46 (5) [72]</t>
  </si>
  <si>
    <t>00:48:51 (6) [96]</t>
  </si>
  <si>
    <t>00:42:08 (3) [89]</t>
  </si>
  <si>
    <t>JASAITIS</t>
  </si>
  <si>
    <t>IRMANTAS</t>
  </si>
  <si>
    <t>00:32:46 (3) [79]</t>
  </si>
  <si>
    <t>00:36:18 (2) [92]</t>
  </si>
  <si>
    <t>00:41:44 (3) [96]</t>
  </si>
  <si>
    <t>00:42:06 (2) [95]</t>
  </si>
  <si>
    <t>00:40:37 (1) [100]</t>
  </si>
  <si>
    <t>00:49:14 (6) [74]</t>
  </si>
  <si>
    <t>00:40:01 (6) [67]</t>
  </si>
  <si>
    <t>00:39:43 (2) [96]</t>
  </si>
  <si>
    <t>00:48:11 (3) [98]</t>
  </si>
  <si>
    <t>00:44:36 (3) [89]</t>
  </si>
  <si>
    <t>01:03:13 (8) [33]</t>
  </si>
  <si>
    <t>FREIMONTAS</t>
  </si>
  <si>
    <t>DOVYDAS</t>
  </si>
  <si>
    <t>00:27:08 (1) [100]</t>
  </si>
  <si>
    <t>00:53:28 (6) [41]</t>
  </si>
  <si>
    <t>00:35:43 (1) [100]</t>
  </si>
  <si>
    <t>00:45:08 (6) [88]</t>
  </si>
  <si>
    <t>00:51:58 (7) [72]</t>
  </si>
  <si>
    <t>00:45:48 (4) [82]</t>
  </si>
  <si>
    <t>00:36:50 (3) [78]</t>
  </si>
  <si>
    <t>00:45:52 (4) [79]</t>
  </si>
  <si>
    <t>00:48:41 (4) [97]</t>
  </si>
  <si>
    <t>00:45:18 (4) [87]</t>
  </si>
  <si>
    <t>00:42:40 (4) [87]</t>
  </si>
  <si>
    <t>KERPIS</t>
  </si>
  <si>
    <t>LUKAS</t>
  </si>
  <si>
    <t>00:37:04 (5) [63]</t>
  </si>
  <si>
    <t>00:40:28 (1) [100]</t>
  </si>
  <si>
    <t>00:51:57 (6) [70]</t>
  </si>
  <si>
    <t>00:47:08 (3) [83]</t>
  </si>
  <si>
    <t>00:44:26 (2) [86]</t>
  </si>
  <si>
    <t>00:36:59 (4) [77]</t>
  </si>
  <si>
    <t>00:53:10 (7) [60]</t>
  </si>
  <si>
    <t>00:47:30 (2) [99]</t>
  </si>
  <si>
    <t>00:52:10 (8) [70]</t>
  </si>
  <si>
    <t>00:50:11 (6) [67]</t>
  </si>
  <si>
    <t>ZYGAITIS</t>
  </si>
  <si>
    <t>00:46:34 (7) [28]</t>
  </si>
  <si>
    <t>00:50:04 (3) [51]</t>
  </si>
  <si>
    <t>00:55:41 (7) [61]</t>
  </si>
  <si>
    <t>00:49:34 (4) [77]</t>
  </si>
  <si>
    <t>00:46:17 (5) [81]</t>
  </si>
  <si>
    <t>00:39:14 (5) [70]</t>
  </si>
  <si>
    <t>00:51:30 (6) [65]</t>
  </si>
  <si>
    <t>00:53:00 (9) [87]</t>
  </si>
  <si>
    <t>00:49:48 (6) [76]</t>
  </si>
  <si>
    <t>00:44:57 (5) [81]</t>
  </si>
  <si>
    <t>MATAS</t>
  </si>
  <si>
    <t>00:58:38 (8) [26]</t>
  </si>
  <si>
    <t>01:02:55 (7) [44]</t>
  </si>
  <si>
    <t>00:59:46 (8) [51]</t>
  </si>
  <si>
    <t>00:55:25 (9) [63]</t>
  </si>
  <si>
    <t>00:49:36 (7) [73]</t>
  </si>
  <si>
    <t>00:45:11 (8) [50]</t>
  </si>
  <si>
    <t>00:43:23 (3) [86]</t>
  </si>
  <si>
    <t>00:44:19 (2) [89]</t>
  </si>
  <si>
    <t>NAGULEVICIUS</t>
  </si>
  <si>
    <t>EDVINAS</t>
  </si>
  <si>
    <t>01:07:20 (8)</t>
  </si>
  <si>
    <t>00:57:37 (7) [29]</t>
  </si>
  <si>
    <t>01:08:51 (4) [7]</t>
  </si>
  <si>
    <t>00:49:48 (5) [76]</t>
  </si>
  <si>
    <t>00:50:45 (5) [75]</t>
  </si>
  <si>
    <t>00:50:27 (9) [70]</t>
  </si>
  <si>
    <t>00:43:54 (7) [55]</t>
  </si>
  <si>
    <t>00:50:07 (7) [94]</t>
  </si>
  <si>
    <t>00:52:51 (7) [60]</t>
  </si>
  <si>
    <t>RIMKUS</t>
  </si>
  <si>
    <t>MANTAUTAS</t>
  </si>
  <si>
    <t>01:10:13 (9)</t>
  </si>
  <si>
    <t>01:06:49 (8) [34]</t>
  </si>
  <si>
    <t>01:24:35 (9)</t>
  </si>
  <si>
    <t>00:51:33 (6) [73]</t>
  </si>
  <si>
    <t>00:54:01 (10) [61]</t>
  </si>
  <si>
    <t>00:59:40 (9) [2]</t>
  </si>
  <si>
    <t>00:48:33 (5) [79]</t>
  </si>
  <si>
    <t>00:41:00 (2) [92]</t>
  </si>
  <si>
    <t>ZVERKA</t>
  </si>
  <si>
    <t>00:39:36 (6) [54]</t>
  </si>
  <si>
    <t>00:46:22 (4) [84]</t>
  </si>
  <si>
    <t>01:01:33 (10) [48]</t>
  </si>
  <si>
    <t>00:58:58 (8) [45]</t>
  </si>
  <si>
    <t>01:02:36 (10) [67]</t>
  </si>
  <si>
    <t>BENEVICIUS</t>
  </si>
  <si>
    <t>01:00:42 (3) [30]</t>
  </si>
  <si>
    <t>01:25:27 (10)</t>
  </si>
  <si>
    <t>00:49:47 (8) [72]</t>
  </si>
  <si>
    <t>VAITKUS</t>
  </si>
  <si>
    <t>00:47:17 (1) [100]</t>
  </si>
  <si>
    <t>KONTRIMAS</t>
  </si>
  <si>
    <t>JULIUS</t>
  </si>
  <si>
    <t>00:51:41 (5) [46]</t>
  </si>
  <si>
    <t>JONUSAUSKIS</t>
  </si>
  <si>
    <t>00:59:00 (9) [25]</t>
  </si>
  <si>
    <t>SLAZAS</t>
  </si>
  <si>
    <t>V-14</t>
  </si>
  <si>
    <t>00:20:50 (1) [100]</t>
  </si>
  <si>
    <t>00:20:04 (1) [100]</t>
  </si>
  <si>
    <t>00:33:08 (1) [100]</t>
  </si>
  <si>
    <t>00:35:31 (1) [100]</t>
  </si>
  <si>
    <t>00:27:03 (1) [100]</t>
  </si>
  <si>
    <t>00:16:14 (1) [100]</t>
  </si>
  <si>
    <t>00:38:54 (1) [100]</t>
  </si>
  <si>
    <t>00:28:23 (1) [100]</t>
  </si>
  <si>
    <t>00:39:26 (2) [10]</t>
  </si>
  <si>
    <t>00:27:42 (2) [61]</t>
  </si>
  <si>
    <t>00:37:49 (2) [94]</t>
  </si>
  <si>
    <t>00:46:30 (5) [69]</t>
  </si>
  <si>
    <t>00:38:17 (2) [58]</t>
  </si>
  <si>
    <t>00:48:18 (1) [100]</t>
  </si>
  <si>
    <t>00:26:31 (1) [100]</t>
  </si>
  <si>
    <t>00:25:28 (1) [100]</t>
  </si>
  <si>
    <t>00:53:07 (2) [63]</t>
  </si>
  <si>
    <t>00:36:10 (2) [72]</t>
  </si>
  <si>
    <t>KAZAKEVICIUS</t>
  </si>
  <si>
    <t>00:35:58 (2) [91]</t>
  </si>
  <si>
    <t>00:45:00 (2) [73]</t>
  </si>
  <si>
    <t>ALESIUNAS</t>
  </si>
  <si>
    <t>00:36:46 (3) [89]</t>
  </si>
  <si>
    <t>00:27:25 (2) [31]</t>
  </si>
  <si>
    <t>GARKEVICIUS</t>
  </si>
  <si>
    <t>00:40:03 (4) [79]</t>
  </si>
  <si>
    <t>VALAUSKAS</t>
  </si>
  <si>
    <t>MARTYNAS</t>
  </si>
  <si>
    <t>00:45:25 (3) [72]</t>
  </si>
  <si>
    <t>SALDUKAS</t>
  </si>
  <si>
    <t>ZYGIMANTAS</t>
  </si>
  <si>
    <t>00:45:28 (4) [71]</t>
  </si>
  <si>
    <t>MOCKUNAS</t>
  </si>
  <si>
    <t>JONAS</t>
  </si>
  <si>
    <t>00:47:58 (6) [64]</t>
  </si>
  <si>
    <t>SABECKIS</t>
  </si>
  <si>
    <t>ROBERTAS</t>
  </si>
  <si>
    <t>Daugirdas</t>
  </si>
  <si>
    <t>01:03:33 (3)</t>
  </si>
  <si>
    <t>00:41:19 (3)</t>
  </si>
  <si>
    <t>V-12</t>
  </si>
  <si>
    <t>DAUKSYS</t>
  </si>
  <si>
    <t>ALGIRDAS</t>
  </si>
  <si>
    <t>00:32:50 (1) [100]</t>
  </si>
  <si>
    <t>00:18:38 (2) [95]</t>
  </si>
  <si>
    <t>00:24:07 (2) [99]</t>
  </si>
  <si>
    <t>00:19:13 (1) [100]</t>
  </si>
  <si>
    <t>00:20:19 (1) [100]</t>
  </si>
  <si>
    <t>00:13:36 (1) [100]</t>
  </si>
  <si>
    <t>00:20:21 (1) [100]</t>
  </si>
  <si>
    <t>00:16:54 (2) [99]</t>
  </si>
  <si>
    <t>00:19:20 (1) [100]</t>
  </si>
  <si>
    <t>00:26:41 (5) [50]</t>
  </si>
  <si>
    <t>AMBRAZAS</t>
  </si>
  <si>
    <t>00:19:18 (1) [100]</t>
  </si>
  <si>
    <t>00:26:46 (1) [100]</t>
  </si>
  <si>
    <t>00:17:47 (1) [100]</t>
  </si>
  <si>
    <t>00:25:55 (3) [92]</t>
  </si>
  <si>
    <t>00:22:53 (3) [80]</t>
  </si>
  <si>
    <t>00:26:27 (2) [69]</t>
  </si>
  <si>
    <t>00:16:47 (1) [100]</t>
  </si>
  <si>
    <t>00:23:22 (4) [79]</t>
  </si>
  <si>
    <t>00:23:14 (3) [69]</t>
  </si>
  <si>
    <t>RAUBICKAS</t>
  </si>
  <si>
    <t>EMILIS</t>
  </si>
  <si>
    <t>00:46:03 (6) [59]</t>
  </si>
  <si>
    <t>00:24:36 (10) [61]</t>
  </si>
  <si>
    <t>00:24:02 (1) [100]</t>
  </si>
  <si>
    <t>00:21:26 (2) [88]</t>
  </si>
  <si>
    <t>00:16:42 (2) [77]</t>
  </si>
  <si>
    <t>00:26:34 (5) [69]</t>
  </si>
  <si>
    <t>00:27:34 (6) [35]</t>
  </si>
  <si>
    <t>00:19:27 (3) [99]</t>
  </si>
  <si>
    <t>00:25:22 (4) [58]</t>
  </si>
  <si>
    <t>VOLBIKAS</t>
  </si>
  <si>
    <t>00:41:37 (4) [73]</t>
  </si>
  <si>
    <t>00:26:57 (5) [60]</t>
  </si>
  <si>
    <t>00:52:10 (7) [5]</t>
  </si>
  <si>
    <t>00:22:39 (8) [72]</t>
  </si>
  <si>
    <t>00:26:43 (6) [88]</t>
  </si>
  <si>
    <t>00:32:29 (5) [30]</t>
  </si>
  <si>
    <t>00:47:37 (6)</t>
  </si>
  <si>
    <t>00:22:39 (2) [88]</t>
  </si>
  <si>
    <t>00:27:30 (4) [36]</t>
  </si>
  <si>
    <t>00:23:55 (5) [76]</t>
  </si>
  <si>
    <t>00:28:36 (7) [39]</t>
  </si>
  <si>
    <t>NORVILIS</t>
  </si>
  <si>
    <t>00:43:10 (5) [68]</t>
  </si>
  <si>
    <t>00:22:39 (2) [82]</t>
  </si>
  <si>
    <t>00:57:21 (10)</t>
  </si>
  <si>
    <t>00:20:46 (3) [83]</t>
  </si>
  <si>
    <t>00:27:29 (8) [85]</t>
  </si>
  <si>
    <t>00:48:48 (7)</t>
  </si>
  <si>
    <t>00:29:41 (9) [23]</t>
  </si>
  <si>
    <t>00:19:25 (2) [99]</t>
  </si>
  <si>
    <t>00:17:52 (1) [100]</t>
  </si>
  <si>
    <t>KRISTIJONAS</t>
  </si>
  <si>
    <t>00:49:08 (7) [50]</t>
  </si>
  <si>
    <t>00:44:16 (9)</t>
  </si>
  <si>
    <t>00:41:04 (3) [46]</t>
  </si>
  <si>
    <t>00:21:36 (4) [78]</t>
  </si>
  <si>
    <t>00:26:28 (4) [89]</t>
  </si>
  <si>
    <t>00:27:14 (4) [58]</t>
  </si>
  <si>
    <t>00:36:56 (4) [18]</t>
  </si>
  <si>
    <t>00:28:54 (7)</t>
  </si>
  <si>
    <t>00:30:54 (6) [48]</t>
  </si>
  <si>
    <t>00:26:51 (3) [40]</t>
  </si>
  <si>
    <t>00:22:39 (2) [73]</t>
  </si>
  <si>
    <t>URBONAS</t>
  </si>
  <si>
    <t>00:26:42 (4) [61]</t>
  </si>
  <si>
    <t>00:52:13 (9) [4]</t>
  </si>
  <si>
    <t>00:22:36 (5) [72]</t>
  </si>
  <si>
    <t>00:26:39 (5) [89]</t>
  </si>
  <si>
    <t>00:22:40 (3) [88]</t>
  </si>
  <si>
    <t>00:28:35 (6) [40]</t>
  </si>
  <si>
    <t>00:41:36 (3) [73]</t>
  </si>
  <si>
    <t>00:52:11 (8) [5]</t>
  </si>
  <si>
    <t>00:22:37 (6) [72]</t>
  </si>
  <si>
    <t>00:57:15 (16)</t>
  </si>
  <si>
    <t>00:32:41 (7) [29]</t>
  </si>
  <si>
    <t>POCIUS</t>
  </si>
  <si>
    <t>00:55:24 (11) [31]</t>
  </si>
  <si>
    <t>00:24:37 (11) [61]</t>
  </si>
  <si>
    <t>00:31:47 (3) [43]</t>
  </si>
  <si>
    <t>00:23:54 (4) [82]</t>
  </si>
  <si>
    <t>RUPSYS</t>
  </si>
  <si>
    <t>EITAUTAS</t>
  </si>
  <si>
    <t>00:37:18 (2) [86]</t>
  </si>
  <si>
    <t>00:26:58 (7) [60]</t>
  </si>
  <si>
    <t>00:35:36 (8) [14]</t>
  </si>
  <si>
    <t>NORKUS</t>
  </si>
  <si>
    <t>Genute</t>
  </si>
  <si>
    <t>00:54:02 (9) [35]</t>
  </si>
  <si>
    <t>00:41:46 (5) [43]</t>
  </si>
  <si>
    <t>00:32:12 (14) [18]</t>
  </si>
  <si>
    <t>00:50:10 (15)</t>
  </si>
  <si>
    <t>01:06:39 (14)</t>
  </si>
  <si>
    <t>00:50:54 (8)</t>
  </si>
  <si>
    <t>00:21:49 (3) [39]</t>
  </si>
  <si>
    <t>PUSCIUS</t>
  </si>
  <si>
    <t>DOMINYKAS</t>
  </si>
  <si>
    <t>00:54:12 (10) [34]</t>
  </si>
  <si>
    <t>00:40:29 (2) [48]</t>
  </si>
  <si>
    <t>00:32:22 (15) [17]</t>
  </si>
  <si>
    <t>00:41:26 (12) [27]</t>
  </si>
  <si>
    <t>00:33:55 (10)</t>
  </si>
  <si>
    <t>LAZAUNIKAS</t>
  </si>
  <si>
    <t>RYTIS</t>
  </si>
  <si>
    <t>00:52:42 (8) [39]</t>
  </si>
  <si>
    <t>00:41:31 (4) [44]</t>
  </si>
  <si>
    <t>00:47:12 (14) [3]</t>
  </si>
  <si>
    <t>01:04:42 (13)</t>
  </si>
  <si>
    <t>00:21:54 (4) [38]</t>
  </si>
  <si>
    <t>GELZINIS</t>
  </si>
  <si>
    <t>00:26:44 (7) [88]</t>
  </si>
  <si>
    <t>00:59:01 (12)</t>
  </si>
  <si>
    <t>00:52:52 (9)</t>
  </si>
  <si>
    <t>00:27:38 (7) [35]</t>
  </si>
  <si>
    <t>01:13:49 (7)</t>
  </si>
  <si>
    <t>NOJUS</t>
  </si>
  <si>
    <t>00:24:06 (9) [64]</t>
  </si>
  <si>
    <t>00:41:27 (13) [27]</t>
  </si>
  <si>
    <t>NAUJOKAS</t>
  </si>
  <si>
    <t>JUSTINAS</t>
  </si>
  <si>
    <t>Pelengas</t>
  </si>
  <si>
    <t>00:29:30 (8) [24]</t>
  </si>
  <si>
    <t>00:26:22 (6) [63]</t>
  </si>
  <si>
    <t>01:00:39 (12) [15]</t>
  </si>
  <si>
    <t>00:27:05 (12) [47]</t>
  </si>
  <si>
    <t>00:42:53 (5)</t>
  </si>
  <si>
    <t>00:23:48 (5) [25]</t>
  </si>
  <si>
    <t>01:13:51 (8)</t>
  </si>
  <si>
    <t>MUSAUSKIS</t>
  </si>
  <si>
    <t>TAUTVYDAS</t>
  </si>
  <si>
    <t>00:57:18 (17)</t>
  </si>
  <si>
    <t>OLENDRA</t>
  </si>
  <si>
    <t>AISTIS</t>
  </si>
  <si>
    <t>00:25:17 (3) [68]</t>
  </si>
  <si>
    <t>KOSTECKAS</t>
  </si>
  <si>
    <t>00:27:37 (13) [44]</t>
  </si>
  <si>
    <t>00:39:17 (11)</t>
  </si>
  <si>
    <t>00:24:42 (6) [18]</t>
  </si>
  <si>
    <t>NACICKAS</t>
  </si>
  <si>
    <t>GUSTAS</t>
  </si>
  <si>
    <t>01:08:34 (15)</t>
  </si>
  <si>
    <t>01:35:34 (12)</t>
  </si>
  <si>
    <t>00:33:08 (9) [62]</t>
  </si>
  <si>
    <t>PUGACIUS</t>
  </si>
  <si>
    <t>00:33:14 (11) [61]</t>
  </si>
  <si>
    <t>KLEVECKA</t>
  </si>
  <si>
    <t>ZIDORIUS</t>
  </si>
  <si>
    <t>01:08:20 (13)</t>
  </si>
  <si>
    <t>00:33:12 (10) [61]</t>
  </si>
  <si>
    <t>MICKUS</t>
  </si>
  <si>
    <t>TOMAS</t>
  </si>
  <si>
    <t>00:28:51 (8) [50]</t>
  </si>
  <si>
    <t>EINARAS</t>
  </si>
  <si>
    <t>NEIVULIS</t>
  </si>
  <si>
    <t>00:48:37 (6) [18]</t>
  </si>
  <si>
    <t>KAREIVA</t>
  </si>
  <si>
    <t>VIKTORAS</t>
  </si>
  <si>
    <t>01:41:03 (13)</t>
  </si>
  <si>
    <t>00:37:42 (9) [3]</t>
  </si>
  <si>
    <t>ROGAZINSKAS</t>
  </si>
  <si>
    <t>GRANTAS</t>
  </si>
  <si>
    <t>00:38:09 (10) [1]</t>
  </si>
  <si>
    <t>BRUZAS</t>
  </si>
  <si>
    <t>LEVICKAS</t>
  </si>
  <si>
    <t>Vidziunas</t>
  </si>
  <si>
    <t>01:13:58 (10)</t>
  </si>
  <si>
    <t>01:13:56 (9)</t>
  </si>
  <si>
    <t>ILGAUSKAS</t>
  </si>
  <si>
    <t>01:08:23 (14)</t>
  </si>
  <si>
    <t>01:34:32 (11)</t>
  </si>
  <si>
    <t>M-A</t>
  </si>
  <si>
    <t>AMBRAZAITE</t>
  </si>
  <si>
    <t>VESTA</t>
  </si>
  <si>
    <t>00:29:27 (1) [100]</t>
  </si>
  <si>
    <t>00:31:40 (2) [98]</t>
  </si>
  <si>
    <t>00:42:00 (2) [91]</t>
  </si>
  <si>
    <t>00:41:00 (2) [90]</t>
  </si>
  <si>
    <t>00:48:26 (4) [81]</t>
  </si>
  <si>
    <t>00:29:05 (1) [100]</t>
  </si>
  <si>
    <t>00:41:01 (1) [100]</t>
  </si>
  <si>
    <t>00:39:26 (1) [100]</t>
  </si>
  <si>
    <t>00:39:24 (1) [100]</t>
  </si>
  <si>
    <t>AMBRAZIENE</t>
  </si>
  <si>
    <t>AINE</t>
  </si>
  <si>
    <t>00:30:52 (2) [95]</t>
  </si>
  <si>
    <t>00:40:48 (3) [69]</t>
  </si>
  <si>
    <t>00:42:55 (1) [100]</t>
  </si>
  <si>
    <t>00:50:01 (3) [75]</t>
  </si>
  <si>
    <t>00:38:50 (1) [100]</t>
  </si>
  <si>
    <t>00:44:03 (3) [82]</t>
  </si>
  <si>
    <t>00:40:48 (1) [100]</t>
  </si>
  <si>
    <t>00:33:39 (2) [84]</t>
  </si>
  <si>
    <t>00:42:21 (2) [92]</t>
  </si>
  <si>
    <t>00:40:16 (2) [97]</t>
  </si>
  <si>
    <t>URBONAITE</t>
  </si>
  <si>
    <t>KRISTINA</t>
  </si>
  <si>
    <t>00:31:13 (1) [100]</t>
  </si>
  <si>
    <t>00:43:45 (2) [98]</t>
  </si>
  <si>
    <t>00:49:57 (2) [76]</t>
  </si>
  <si>
    <t>00:47:29 (3) [77]</t>
  </si>
  <si>
    <t>00:59:36 (6) [41]</t>
  </si>
  <si>
    <t>00:57:42 (5) [58]</t>
  </si>
  <si>
    <t>00:44:30 (4) [46]</t>
  </si>
  <si>
    <t>01:03:25 (4) [45]</t>
  </si>
  <si>
    <t>00:51:01 (4) [70]</t>
  </si>
  <si>
    <t>01:05:25 (1) [100]</t>
  </si>
  <si>
    <t>PETUKIENE</t>
  </si>
  <si>
    <t>EVANDZELINA</t>
  </si>
  <si>
    <t>00:37:27 (3) [72]</t>
  </si>
  <si>
    <t>00:48:48 (5) [43]</t>
  </si>
  <si>
    <t>00:45:40 (3) [93]</t>
  </si>
  <si>
    <t>00:53:50 (4) [66]</t>
  </si>
  <si>
    <t>00:50:08 (4) [70]</t>
  </si>
  <si>
    <t>00:54:38 (5) [54]</t>
  </si>
  <si>
    <t>00:47:14 (3) [84]</t>
  </si>
  <si>
    <t>00:55:49 (2) [63]</t>
  </si>
  <si>
    <t>00:50:14 (3) [72]</t>
  </si>
  <si>
    <t>SVENTICKIENE</t>
  </si>
  <si>
    <t>JURGITA</t>
  </si>
  <si>
    <t>00:38:15 (4) [70]</t>
  </si>
  <si>
    <t>00:41:46 (4) [66]</t>
  </si>
  <si>
    <t>00:46:56 (4) [90]</t>
  </si>
  <si>
    <t>00:54:25 (4) [55]</t>
  </si>
  <si>
    <t>00:46:53 (2) [85]</t>
  </si>
  <si>
    <t>00:42:42 (3) [53]</t>
  </si>
  <si>
    <t>GRIGAITE</t>
  </si>
  <si>
    <t>EVELINA</t>
  </si>
  <si>
    <t>00:37:33 (1) [100]</t>
  </si>
  <si>
    <t>MEJERIENE</t>
  </si>
  <si>
    <t>LORETA</t>
  </si>
  <si>
    <t>01:06:51 (5)</t>
  </si>
  <si>
    <t>01:01:00 (3) [51]</t>
  </si>
  <si>
    <t>GEMBUTAITE</t>
  </si>
  <si>
    <t>SANDRA</t>
  </si>
  <si>
    <t>M-B</t>
  </si>
  <si>
    <t>AMONTAITE</t>
  </si>
  <si>
    <t>AGNE</t>
  </si>
  <si>
    <t>00:43:24 (2) [99]</t>
  </si>
  <si>
    <t>00:45:27 (1) [100]</t>
  </si>
  <si>
    <t>00:51:02 (1) [100]</t>
  </si>
  <si>
    <t>00:53:50 (2) [83]</t>
  </si>
  <si>
    <t>00:52:30 (1) [100]</t>
  </si>
  <si>
    <t>00:30:48 (1) [100]</t>
  </si>
  <si>
    <t>00:42:21 (3) [66]</t>
  </si>
  <si>
    <t>00:33:03 (4) [56]</t>
  </si>
  <si>
    <t>00:39:50 (2) [80]</t>
  </si>
  <si>
    <t>ASTRAUSKIENE</t>
  </si>
  <si>
    <t>RAIMONDA</t>
  </si>
  <si>
    <t>00:52:06 (1) [100]</t>
  </si>
  <si>
    <t>00:43:23 (1) [100]</t>
  </si>
  <si>
    <t>01:13:05 (2) [39]</t>
  </si>
  <si>
    <t>01:16:28 (2) [50]</t>
  </si>
  <si>
    <t>00:46:05 (1) [100]</t>
  </si>
  <si>
    <t>00:50:19 (2) [88]</t>
  </si>
  <si>
    <t>01:05:27 (2) [75]</t>
  </si>
  <si>
    <t>00:35:33 (2) [84]</t>
  </si>
  <si>
    <t>00:31:46 (1) [100]</t>
  </si>
  <si>
    <t>00:29:36 (2) [71]</t>
  </si>
  <si>
    <t>01:18:42 (3)</t>
  </si>
  <si>
    <t>01:09:29 (2) [1]</t>
  </si>
  <si>
    <t>VIDZIUNIENE</t>
  </si>
  <si>
    <t>IRUTE</t>
  </si>
  <si>
    <t>01:40:50 (2) [6]</t>
  </si>
  <si>
    <t>01:19:20 (3) [24]</t>
  </si>
  <si>
    <t>00:32:01 (2) [99]</t>
  </si>
  <si>
    <t>00:23:02 (1) [100]</t>
  </si>
  <si>
    <t>00:33:16 (1) [100]</t>
  </si>
  <si>
    <t>00:35:02 (1) [100]</t>
  </si>
  <si>
    <t>00:30:17 (3) [68]</t>
  </si>
  <si>
    <t>VERSINSKIENE</t>
  </si>
  <si>
    <t>NIJOLE</t>
  </si>
  <si>
    <t>01:01:01 (5) [7]</t>
  </si>
  <si>
    <t>01:01:00 (4) [7]</t>
  </si>
  <si>
    <t>M-18</t>
  </si>
  <si>
    <t>NAJUTE</t>
  </si>
  <si>
    <t>IEVA</t>
  </si>
  <si>
    <t>00:31:27 (1) [100]</t>
  </si>
  <si>
    <t>00:41:36 (1) [100]</t>
  </si>
  <si>
    <t>00:49:13 (2) [92]</t>
  </si>
  <si>
    <t>00:46:45 (3) [96]</t>
  </si>
  <si>
    <t>01:08:39 (3) [66]</t>
  </si>
  <si>
    <t>00:51:01 (4) [89]</t>
  </si>
  <si>
    <t>00:42:54 (4) [79]</t>
  </si>
  <si>
    <t>00:49:45 (2) [98]</t>
  </si>
  <si>
    <t>01:02:53 (3) [70]</t>
  </si>
  <si>
    <t>00:41:33 (1) [100]</t>
  </si>
  <si>
    <t>00:46:34 (1) [100]</t>
  </si>
  <si>
    <t>MIKSYTE</t>
  </si>
  <si>
    <t>EGLE</t>
  </si>
  <si>
    <t>00:36:55 (3) [82]</t>
  </si>
  <si>
    <t>00:43:57 (2) [87]</t>
  </si>
  <si>
    <t>00:45:37 (1) [100]</t>
  </si>
  <si>
    <t>00:49:42 (4) [89]</t>
  </si>
  <si>
    <t>00:46:14 (1) [100]</t>
  </si>
  <si>
    <t>00:37:48 (3) [94]</t>
  </si>
  <si>
    <t>00:56:13 (3) [85]</t>
  </si>
  <si>
    <t>00:54:43 (2) [87]</t>
  </si>
  <si>
    <t>00:45:43 (3) [89]</t>
  </si>
  <si>
    <t>00:55:38 (2) [80]</t>
  </si>
  <si>
    <t>NEMEIKSTYTE</t>
  </si>
  <si>
    <t>GABRIELE</t>
  </si>
  <si>
    <t>00:32:13 (2) [97]</t>
  </si>
  <si>
    <t>01:19:44 (2) [8]</t>
  </si>
  <si>
    <t>00:50:45 (3) [88]</t>
  </si>
  <si>
    <t>00:51:44 (2) [99]</t>
  </si>
  <si>
    <t>00:49:01 (2) [93]</t>
  </si>
  <si>
    <t>00:35:44 (1) [100]</t>
  </si>
  <si>
    <t>00:49:15 (1) [100]</t>
  </si>
  <si>
    <t>00:48:40 (1) [100]</t>
  </si>
  <si>
    <t>00:44:11 (2) [93]</t>
  </si>
  <si>
    <t>00:57:07 (3) [77]</t>
  </si>
  <si>
    <t>ZICKUTE</t>
  </si>
  <si>
    <t>LAURA</t>
  </si>
  <si>
    <t>00:39:12 (1) [100]</t>
  </si>
  <si>
    <t>00:56:52 (5) [75]</t>
  </si>
  <si>
    <t>00:45:06 (1) [100]</t>
  </si>
  <si>
    <t>00:51:34 (1) [100]</t>
  </si>
  <si>
    <t>00:49:08 (3) [93]</t>
  </si>
  <si>
    <t>00:37:44 (2) [94]</t>
  </si>
  <si>
    <t>ZALYTE</t>
  </si>
  <si>
    <t>DANUTE</t>
  </si>
  <si>
    <t>00:41:21 (4) [68]</t>
  </si>
  <si>
    <t>01:25:40 (3)</t>
  </si>
  <si>
    <t>00:56:10 (4) [76]</t>
  </si>
  <si>
    <t>00:57:53 (6) [71]</t>
  </si>
  <si>
    <t>01:10:23 (4) [63]</t>
  </si>
  <si>
    <t>00:53:03 (5) [51]</t>
  </si>
  <si>
    <t>01:05:10 (4) [67]</t>
  </si>
  <si>
    <t>00:58:19 (4) [59]</t>
  </si>
  <si>
    <t>DOMARKAITE</t>
  </si>
  <si>
    <t>GIEDRE</t>
  </si>
  <si>
    <t>00:50:18 (3) [71]</t>
  </si>
  <si>
    <t>00:46:08 (2) [97]</t>
  </si>
  <si>
    <t>LUKMINAITE</t>
  </si>
  <si>
    <t>MONIKA</t>
  </si>
  <si>
    <t>00:51:36 (4) [68]</t>
  </si>
  <si>
    <t>00:55:14 (5) [77]</t>
  </si>
  <si>
    <t>SLEZAITE</t>
  </si>
  <si>
    <t>LAIMA</t>
  </si>
  <si>
    <t>M-16</t>
  </si>
  <si>
    <t>VAINIKAUSKAITE</t>
  </si>
  <si>
    <t>MIGLE</t>
  </si>
  <si>
    <t>00:35:12 (1) [100]</t>
  </si>
  <si>
    <t>00:46:48 (1) [100]</t>
  </si>
  <si>
    <t>00:52:46 (1) [100]</t>
  </si>
  <si>
    <t>00:56:02 (3) [75]</t>
  </si>
  <si>
    <t>00:46:55 (1) [100]</t>
  </si>
  <si>
    <t>00:56:08 (3) [76]</t>
  </si>
  <si>
    <t>00:53:55 (2) [87]</t>
  </si>
  <si>
    <t>01:14:25 (2) [76]</t>
  </si>
  <si>
    <t>01:00:32 (1) [100]</t>
  </si>
  <si>
    <t>01:05:41 (2) [82]</t>
  </si>
  <si>
    <t>GEDGAUDAITE</t>
  </si>
  <si>
    <t>VIKTORIJA</t>
  </si>
  <si>
    <t>00:38:47 (3) [89]</t>
  </si>
  <si>
    <t>00:52:49 (4) [87]</t>
  </si>
  <si>
    <t>00:44:56 (1) [100]</t>
  </si>
  <si>
    <t>00:48:21 (2) [96]</t>
  </si>
  <si>
    <t>00:45:29 (1) [100]</t>
  </si>
  <si>
    <t>00:52:17 (2) [92]</t>
  </si>
  <si>
    <t>00:36:40 (1) [100]</t>
  </si>
  <si>
    <t>01:00:10 (1) [100]</t>
  </si>
  <si>
    <t>01:03:58 (2) [94]</t>
  </si>
  <si>
    <t>00:55:44 (1) [100]</t>
  </si>
  <si>
    <t>JOCIUTE</t>
  </si>
  <si>
    <t>KAROLINA</t>
  </si>
  <si>
    <t>00:47:45 (2) [97]</t>
  </si>
  <si>
    <t>00:52:48 (2) [99]</t>
  </si>
  <si>
    <t>00:54:59 (2) [77]</t>
  </si>
  <si>
    <t>00:52:01 (3) [89]</t>
  </si>
  <si>
    <t>00:55:20 (2) [78]</t>
  </si>
  <si>
    <t>01:00:57 (3) [74]</t>
  </si>
  <si>
    <t>00:47:46 (1) [100]</t>
  </si>
  <si>
    <t>MILINACIUTE</t>
  </si>
  <si>
    <t>00:42:57 (4) [77]</t>
  </si>
  <si>
    <t>00:54:28 (5) [83]</t>
  </si>
  <si>
    <t>01:00:36 (4) [65]</t>
  </si>
  <si>
    <t>01:09:34 (4) [51]</t>
  </si>
  <si>
    <t>01:12:58 (3) [79]</t>
  </si>
  <si>
    <t>SUKYTE</t>
  </si>
  <si>
    <t>00:35:32 (2) [99]</t>
  </si>
  <si>
    <t>00:52:04 (3) [88]</t>
  </si>
  <si>
    <t>KAZIMIERAITYTE</t>
  </si>
  <si>
    <t>GYTE</t>
  </si>
  <si>
    <t>01:09:35 (3) [54]</t>
  </si>
  <si>
    <t>GEDMINAITE</t>
  </si>
  <si>
    <t>URTE</t>
  </si>
  <si>
    <t>01:41:37 (6)</t>
  </si>
  <si>
    <t>01:19:15 (4) [25]</t>
  </si>
  <si>
    <t>GARALEVICIUTE</t>
  </si>
  <si>
    <t>GODA</t>
  </si>
  <si>
    <t>01:41:33 (5)</t>
  </si>
  <si>
    <t>M-14</t>
  </si>
  <si>
    <t>SPUKAITE</t>
  </si>
  <si>
    <t>00:35:48 (4) [81]</t>
  </si>
  <si>
    <t>00:28:03 (3) [96]</t>
  </si>
  <si>
    <t>00:36:52 (1) [100]</t>
  </si>
  <si>
    <t>00:31:24 (1) [100]</t>
  </si>
  <si>
    <t>00:41:13 (3) [87]</t>
  </si>
  <si>
    <t>00:32:40 (2) [94]</t>
  </si>
  <si>
    <t>00:31:16 (1) [100]</t>
  </si>
  <si>
    <t>00:30:02 (5) [54]</t>
  </si>
  <si>
    <t>00:22:47 (2) [81]</t>
  </si>
  <si>
    <t>00:44:49 (3) [65]</t>
  </si>
  <si>
    <t>00:28:40 (2) [99]</t>
  </si>
  <si>
    <t>ZAKARAITE</t>
  </si>
  <si>
    <t>00:30:18 (1) [100]</t>
  </si>
  <si>
    <t>00:27:46 (2) [97]</t>
  </si>
  <si>
    <t>00:35:17 (3) [87]</t>
  </si>
  <si>
    <t>00:37:46 (2) [97]</t>
  </si>
  <si>
    <t>00:30:50 (1) [100]</t>
  </si>
  <si>
    <t>00:41:45 (6) [66]</t>
  </si>
  <si>
    <t>00:28:05 (3) [92]</t>
  </si>
  <si>
    <t>00:20:43 (2) [99]</t>
  </si>
  <si>
    <t>00:51:41 (7) [44]</t>
  </si>
  <si>
    <t>00:28:33 (1) [100]</t>
  </si>
  <si>
    <t>BRIEDYTE</t>
  </si>
  <si>
    <t>GRETA</t>
  </si>
  <si>
    <t>00:31:19 (2) [96]</t>
  </si>
  <si>
    <t>00:27:02 (1) [100]</t>
  </si>
  <si>
    <t>00:42:13 (4) [65]</t>
  </si>
  <si>
    <t>00:44:42 (6) [78]</t>
  </si>
  <si>
    <t>00:43:14 (3) [59]</t>
  </si>
  <si>
    <t>00:34:32 (3) [89]</t>
  </si>
  <si>
    <t>00:28:15 (4) [91]</t>
  </si>
  <si>
    <t>00:20:38 (1) [100]</t>
  </si>
  <si>
    <t>00:45:36 (5) [62]</t>
  </si>
  <si>
    <t>00:43:21 (7) [48]</t>
  </si>
  <si>
    <t>GECAITE</t>
  </si>
  <si>
    <t>KOTRYNA</t>
  </si>
  <si>
    <t>00:29:03 (4) [92]</t>
  </si>
  <si>
    <t>00:37:00 (2) [99]</t>
  </si>
  <si>
    <t>00:31:27 (2) [99]</t>
  </si>
  <si>
    <t>00:42:55 (4) [83]</t>
  </si>
  <si>
    <t>00:31:24 (2) [99]</t>
  </si>
  <si>
    <t>00:23:00 (3) [80]</t>
  </si>
  <si>
    <t>00:44:51 (4) [65]</t>
  </si>
  <si>
    <t>00:28:52 (3) [98]</t>
  </si>
  <si>
    <t>PETUKAITE</t>
  </si>
  <si>
    <t>00:36:23 (5) [79]</t>
  </si>
  <si>
    <t>00:30:23 (5) [87]</t>
  </si>
  <si>
    <t>00:47:38 (7) [70]</t>
  </si>
  <si>
    <t>00:36:56 (4) [81]</t>
  </si>
  <si>
    <t>00:26:03 (1) [100]</t>
  </si>
  <si>
    <t>00:27:15 (4) [67]</t>
  </si>
  <si>
    <t>00:19:14 (1) [100]</t>
  </si>
  <si>
    <t>00:41:39 (5) [54]</t>
  </si>
  <si>
    <t>KAZIMERAITYTE</t>
  </si>
  <si>
    <t>00:32:11 (6) [80]</t>
  </si>
  <si>
    <t>00:36:48 (1) [100]</t>
  </si>
  <si>
    <t>00:27:11 (3) [68]</t>
  </si>
  <si>
    <t>00:33:17 (1) [100]</t>
  </si>
  <si>
    <t>KASNAUSKAITE</t>
  </si>
  <si>
    <t>RITA</t>
  </si>
  <si>
    <t>00:31:42 (3) [95]</t>
  </si>
  <si>
    <t>00:45:14 (7) [32]</t>
  </si>
  <si>
    <t>00:45:21 (5) [55]</t>
  </si>
  <si>
    <t>00:44:38 (5) [78]</t>
  </si>
  <si>
    <t>01:27:21 (5)</t>
  </si>
  <si>
    <t>00:26:33 (2) [98]</t>
  </si>
  <si>
    <t>00:26:23 (4) [62]</t>
  </si>
  <si>
    <t>DEDURAITE</t>
  </si>
  <si>
    <t>DEIMANTE</t>
  </si>
  <si>
    <t>00:37:38 (6) [75]</t>
  </si>
  <si>
    <t>00:52:48 (7) [31]</t>
  </si>
  <si>
    <t>00:34:31 (5) [67]</t>
  </si>
  <si>
    <t>00:42:43 (2) [45]</t>
  </si>
  <si>
    <t>00:43:06 (6) [49]</t>
  </si>
  <si>
    <t>GOTAUTAITE</t>
  </si>
  <si>
    <t>VAIVA</t>
  </si>
  <si>
    <t>01:19:06 (4)</t>
  </si>
  <si>
    <t>00:43:30 (5)</t>
  </si>
  <si>
    <t>00:38:22 (4) [65]</t>
  </si>
  <si>
    <t>VELIUTE</t>
  </si>
  <si>
    <t>00:40:18 (6) [4]</t>
  </si>
  <si>
    <t>00:58:21 (6)</t>
  </si>
  <si>
    <t>00:49:57 (6) [49]</t>
  </si>
  <si>
    <t>ZASETYTE</t>
  </si>
  <si>
    <t>00:52:46 (6) [31]</t>
  </si>
  <si>
    <t>KAMINSKAITE</t>
  </si>
  <si>
    <t>LIVETA</t>
  </si>
  <si>
    <t>Zem. Kalvarija</t>
  </si>
  <si>
    <t>00:45:54 (8) [30]</t>
  </si>
  <si>
    <t>BUMBLYTE</t>
  </si>
  <si>
    <t>UGNE</t>
  </si>
  <si>
    <t>SLAVYKAITE</t>
  </si>
  <si>
    <t>AUKSE</t>
  </si>
  <si>
    <t>00:54:16 (8) [9]</t>
  </si>
  <si>
    <t>RACKAUSKAITE</t>
  </si>
  <si>
    <t>VIKANTE</t>
  </si>
  <si>
    <t>01:12:32 (3) [3]</t>
  </si>
  <si>
    <t>01:15:07 (8)</t>
  </si>
  <si>
    <t>DUGNORAITE</t>
  </si>
  <si>
    <t>SERPYTYTE</t>
  </si>
  <si>
    <t>JUSTINA</t>
  </si>
  <si>
    <t>01:15:09 (9)</t>
  </si>
  <si>
    <t>CESARSKAJA</t>
  </si>
  <si>
    <t>JELENA</t>
  </si>
  <si>
    <t>01:20:54 (9)</t>
  </si>
  <si>
    <t>M-12</t>
  </si>
  <si>
    <t>RIMKUTE</t>
  </si>
  <si>
    <t>ROBERTA</t>
  </si>
  <si>
    <t>00:33:15 (1) [100]</t>
  </si>
  <si>
    <t>00:23:27 (1) [100]</t>
  </si>
  <si>
    <t>00:19:04 (1) [100]</t>
  </si>
  <si>
    <t>00:30:22 (1) [100]</t>
  </si>
  <si>
    <t>00:23:32 (1) [100]</t>
  </si>
  <si>
    <t>00:20:24 (1) [100]</t>
  </si>
  <si>
    <t>00:13:35 (1) [100]</t>
  </si>
  <si>
    <t>00:19:02 (1) [100]</t>
  </si>
  <si>
    <t>00:16:48 (1) [100]</t>
  </si>
  <si>
    <t>MERKELYTE</t>
  </si>
  <si>
    <t>RUTA</t>
  </si>
  <si>
    <t>00:37:24 (3) [87]</t>
  </si>
  <si>
    <t>00:27:04 (2) [84]</t>
  </si>
  <si>
    <t>00:21:07 (2) [89]</t>
  </si>
  <si>
    <t>00:30:50 (2) [68]</t>
  </si>
  <si>
    <t>00:29:59 (2) [53]</t>
  </si>
  <si>
    <t>00:17:49 (2) [68]</t>
  </si>
  <si>
    <t>00:21:43 (2) [85]</t>
  </si>
  <si>
    <t>00:24:07 (2) [56]</t>
  </si>
  <si>
    <t>00:40:47 (2) [52]</t>
  </si>
  <si>
    <t>00:31:43 (3) [83]</t>
  </si>
  <si>
    <t>POCIUTE</t>
  </si>
  <si>
    <t>EMILIJA</t>
  </si>
  <si>
    <t>00:37:45 (4) [86]</t>
  </si>
  <si>
    <t>00:32:48 (4) [60]</t>
  </si>
  <si>
    <t>00:30:31 (3) [50]</t>
  </si>
  <si>
    <t>00:18:49 (3) [61]</t>
  </si>
  <si>
    <t>00:24:26 (3) [71]</t>
  </si>
  <si>
    <t>00:24:17 (3) [55]</t>
  </si>
  <si>
    <t>00:27:43 (1) [100]</t>
  </si>
  <si>
    <t>00:27:07 (1) [100]</t>
  </si>
  <si>
    <t>KAZANAVICIUTE</t>
  </si>
  <si>
    <t>JULIJA</t>
  </si>
  <si>
    <t>00:36:24 (2) [90]</t>
  </si>
  <si>
    <t>00:30:34 (3) [69]</t>
  </si>
  <si>
    <t>00:40:58 (1) [100]</t>
  </si>
  <si>
    <t>01:04:25 (6)</t>
  </si>
  <si>
    <t>BREITRERYTE</t>
  </si>
  <si>
    <t>GABIJA</t>
  </si>
  <si>
    <t>00:40:48 (3) [52]</t>
  </si>
  <si>
    <t>00:31:55 (4) [82]</t>
  </si>
  <si>
    <t>SIDARAITE</t>
  </si>
  <si>
    <t>MEDEJA</t>
  </si>
  <si>
    <t>00:45:46 (4)</t>
  </si>
  <si>
    <t>00:34:43 (3) [52]</t>
  </si>
  <si>
    <t>01:13:58 (6)</t>
  </si>
  <si>
    <t>00:34:00 (5) [74]</t>
  </si>
  <si>
    <t>NATALIJA</t>
  </si>
  <si>
    <t>00:27:23 (2) [99]</t>
  </si>
  <si>
    <t>VENSLOVAITE</t>
  </si>
  <si>
    <t>00:37:42 (2) [75]</t>
  </si>
  <si>
    <t>00:42:46 (4) [18]</t>
  </si>
  <si>
    <t>00:50:50 (5)</t>
  </si>
  <si>
    <t>JOCYTE</t>
  </si>
  <si>
    <t>AISTE</t>
  </si>
  <si>
    <t>00:38:16 (3) [73]</t>
  </si>
  <si>
    <t>00:44:28 (5) [11]</t>
  </si>
  <si>
    <t>KUBLICKAITE</t>
  </si>
  <si>
    <t>LINA</t>
  </si>
  <si>
    <t>00:35:10 (5) [50]</t>
  </si>
  <si>
    <t>00:42:38 (4) [46]</t>
  </si>
  <si>
    <t>00:42:43 (5) [45]</t>
  </si>
  <si>
    <t>KARNISAUSKAITE</t>
  </si>
  <si>
    <t>AIRIDA</t>
  </si>
  <si>
    <t>01:08:19 (5)</t>
  </si>
  <si>
    <t>01:40:07 (2)</t>
  </si>
  <si>
    <t>00:42:10 (3)</t>
  </si>
  <si>
    <t>00:43:07 (4)</t>
  </si>
  <si>
    <t>D V</t>
  </si>
  <si>
    <t>KOMAROVAS</t>
  </si>
  <si>
    <t>CEZIJUS</t>
  </si>
  <si>
    <t>00:54:47 (2) [86]</t>
  </si>
  <si>
    <t>00:32:41 (1) [100]</t>
  </si>
  <si>
    <t>00:45:03 (3) [70]</t>
  </si>
  <si>
    <t>00:25:18 (3) [76]</t>
  </si>
  <si>
    <t>01:03:51 (4) [70]</t>
  </si>
  <si>
    <t>00:46:55 (6) [76]</t>
  </si>
  <si>
    <t>00:53:41 (5) [64]</t>
  </si>
  <si>
    <t>00:45:55 (3) [96]</t>
  </si>
  <si>
    <t>00:53:52 (1) [100]</t>
  </si>
  <si>
    <t>00:57:57 (3) [74]</t>
  </si>
  <si>
    <t>00:44:38 (4) [83]</t>
  </si>
  <si>
    <t>00:38:21 (2) [77]</t>
  </si>
  <si>
    <t>BASKYS</t>
  </si>
  <si>
    <t>00:37:41 (2) [84]</t>
  </si>
  <si>
    <t>00:39:38 (2) [85]</t>
  </si>
  <si>
    <t>00:31:57 (4) [44]</t>
  </si>
  <si>
    <t>00:56:59 (3) [84]</t>
  </si>
  <si>
    <t>01:01:48 (9) [37]</t>
  </si>
  <si>
    <t>00:45:24 (2) [97]</t>
  </si>
  <si>
    <t>01:01:23 (2) [86]</t>
  </si>
  <si>
    <t>00:53:22 (2) [84]</t>
  </si>
  <si>
    <t>00:52:35 (6) [63]</t>
  </si>
  <si>
    <t>00:48:44 (4) [44]</t>
  </si>
  <si>
    <t>DVELYS</t>
  </si>
  <si>
    <t>AURELIJUS</t>
  </si>
  <si>
    <t>00:48:11 (1) [100]</t>
  </si>
  <si>
    <t>00:38:08 (3) [83]</t>
  </si>
  <si>
    <t>00:45:40 (6) [68]</t>
  </si>
  <si>
    <t>00:56:19 (2) [85]</t>
  </si>
  <si>
    <t>00:45:40 (4) [79]</t>
  </si>
  <si>
    <t>00:42:10 (3) [93]</t>
  </si>
  <si>
    <t>00:44:21 (1) [100]</t>
  </si>
  <si>
    <t>00:50:19 (5) [68]</t>
  </si>
  <si>
    <t>KLICNER</t>
  </si>
  <si>
    <t>00:45:08 (4) [69]</t>
  </si>
  <si>
    <t>00:23:33 (2) [85]</t>
  </si>
  <si>
    <t>01:31:02 (5) [15]</t>
  </si>
  <si>
    <t>00:47:29 (7) [74]</t>
  </si>
  <si>
    <t>01:02:10 (6) [43]</t>
  </si>
  <si>
    <t>01:02:10 (6) [59]</t>
  </si>
  <si>
    <t>01:10:20 (4) [69]</t>
  </si>
  <si>
    <t>00:52:36 (7) [62]</t>
  </si>
  <si>
    <t>00:49:05 (5) [43]</t>
  </si>
  <si>
    <t>GAUPSAS</t>
  </si>
  <si>
    <t>00:59:08 (3) [77]</t>
  </si>
  <si>
    <t>00:32:02 (5) [44]</t>
  </si>
  <si>
    <t>00:52:36 (8) [61]</t>
  </si>
  <si>
    <t>01:03:21 (7) [40]</t>
  </si>
  <si>
    <t>00:54:28 (5) [77]</t>
  </si>
  <si>
    <t>01:06:24 (3) [76]</t>
  </si>
  <si>
    <t>01:10:22 (4) [48]</t>
  </si>
  <si>
    <t>01:03:19 (8) [35]</t>
  </si>
  <si>
    <t>00:46:23 (3) [52]</t>
  </si>
  <si>
    <t>00:40:18 (2) [93]</t>
  </si>
  <si>
    <t>00:40:53 (2) [96]</t>
  </si>
  <si>
    <t>00:46:20 (1) [100]</t>
  </si>
  <si>
    <t>00:39:44 (2) [96]</t>
  </si>
  <si>
    <t>KAVALIAUSKAS</t>
  </si>
  <si>
    <t>REGIMANTAS</t>
  </si>
  <si>
    <t>00:34:41 (1) [100]</t>
  </si>
  <si>
    <t>00:37:55 (1) [100]</t>
  </si>
  <si>
    <t>00:39:40 (1) [100]</t>
  </si>
  <si>
    <t>00:38:23 (1) [100]</t>
  </si>
  <si>
    <t>00:20:33 (1) [100]</t>
  </si>
  <si>
    <t>00:49:17 (1) [100]</t>
  </si>
  <si>
    <t>00:44:11 (3) [83]</t>
  </si>
  <si>
    <t>00:42:33 (4) [92]</t>
  </si>
  <si>
    <t>Devynios Zaliarios</t>
  </si>
  <si>
    <t>00:45:29 (5) [68]</t>
  </si>
  <si>
    <t>00:46:52 (5) [76]</t>
  </si>
  <si>
    <t>00:51:18 (4) [84]</t>
  </si>
  <si>
    <t>MACEIKIS</t>
  </si>
  <si>
    <t>00:46:02 (5) [59]</t>
  </si>
  <si>
    <t>00:49:07 (7) [58]</t>
  </si>
  <si>
    <t>DONATAS</t>
  </si>
  <si>
    <t>00:43:29 (3) [86]</t>
  </si>
  <si>
    <t>KIEVISAS</t>
  </si>
  <si>
    <t>EVALDAS</t>
  </si>
  <si>
    <t>00:44:02 (4) [65]</t>
  </si>
  <si>
    <t>01:07:19 (8) [5]</t>
  </si>
  <si>
    <t>GELZINAS</t>
  </si>
  <si>
    <t>LINAS</t>
  </si>
  <si>
    <t>01:14:01 (4) [46]</t>
  </si>
  <si>
    <t>01:38:09 (10)</t>
  </si>
  <si>
    <t>MONTAITE</t>
  </si>
  <si>
    <t>01:24:36 (5) [24]</t>
  </si>
  <si>
    <t>KOVIERA</t>
  </si>
  <si>
    <t>01:24:42 (6) [24]</t>
  </si>
  <si>
    <t>01:03:19 (6) [6]</t>
  </si>
  <si>
    <t>01:39:18 (9)</t>
  </si>
  <si>
    <t>SIMKUS</t>
  </si>
  <si>
    <t>Green team</t>
  </si>
  <si>
    <t>01:14:10 (9) [6]</t>
  </si>
  <si>
    <t>RAKICKAS</t>
  </si>
  <si>
    <t>01:14:14 (10) [6]</t>
  </si>
  <si>
    <t>KRISIUKENAS</t>
  </si>
  <si>
    <t>DALIUS</t>
  </si>
  <si>
    <t>KLEVINSKAS</t>
  </si>
  <si>
    <t>02:27:45 (12)</t>
  </si>
  <si>
    <t>JURKEVICIUS</t>
  </si>
  <si>
    <t>Perkunas</t>
  </si>
  <si>
    <t>01:45:58 (11)</t>
  </si>
  <si>
    <t>Vairema</t>
  </si>
  <si>
    <t>DOMAS</t>
  </si>
  <si>
    <t>STANKEVICIUS</t>
  </si>
  <si>
    <t>SNEIDERIS</t>
  </si>
  <si>
    <t>DSQ</t>
  </si>
  <si>
    <t>Azimutas 2011.Suminiai rezultatai</t>
  </si>
  <si>
    <t>Suma</t>
  </si>
  <si>
    <t>Vieta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</si>
</sst>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20"/>
      <name val="Arial Narrow"/>
      <family val="2"/>
    </font>
    <font>
      <sz val="10"/>
      <color indexed="8"/>
      <name val="Arial Narrow"/>
      <family val="2"/>
    </font>
    <font>
      <u val="single"/>
      <sz val="11"/>
      <color indexed="12"/>
      <name val="Calibri"/>
      <family val="2"/>
    </font>
    <font>
      <b/>
      <sz val="12"/>
      <color indexed="8"/>
      <name val="Arial Narrow"/>
      <family val="2"/>
    </font>
    <font>
      <b/>
      <sz val="12"/>
      <color indexed="1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AA0055"/>
      <name val="Arial Narrow"/>
      <family val="2"/>
    </font>
    <font>
      <b/>
      <sz val="12"/>
      <color theme="1"/>
      <name val="Arial Narrow"/>
      <family val="2"/>
    </font>
    <font>
      <b/>
      <sz val="12"/>
      <color rgb="FF220066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A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AA0055"/>
      </left>
      <right>
        <color indexed="63"/>
      </right>
      <top style="medium">
        <color rgb="FFAA0055"/>
      </top>
      <bottom>
        <color indexed="63"/>
      </bottom>
    </border>
    <border>
      <left>
        <color indexed="63"/>
      </left>
      <right>
        <color indexed="63"/>
      </right>
      <top style="medium">
        <color rgb="FFAA0055"/>
      </top>
      <bottom>
        <color indexed="63"/>
      </bottom>
    </border>
    <border>
      <left>
        <color indexed="63"/>
      </left>
      <right style="medium">
        <color rgb="FFAA0055"/>
      </right>
      <top style="medium">
        <color rgb="FFAA0055"/>
      </top>
      <bottom>
        <color indexed="63"/>
      </bottom>
    </border>
    <border>
      <left style="medium">
        <color rgb="FFAA0055"/>
      </left>
      <right>
        <color indexed="63"/>
      </right>
      <top>
        <color indexed="63"/>
      </top>
      <bottom>
        <color indexed="63"/>
      </bottom>
    </border>
    <border>
      <left style="medium">
        <color rgb="FFAA0055"/>
      </left>
      <right>
        <color indexed="63"/>
      </right>
      <top>
        <color indexed="63"/>
      </top>
      <bottom style="medium">
        <color rgb="FFAA0055"/>
      </bottom>
    </border>
    <border>
      <left>
        <color indexed="63"/>
      </left>
      <right>
        <color indexed="63"/>
      </right>
      <top>
        <color indexed="63"/>
      </top>
      <bottom style="medium">
        <color rgb="FFAA0055"/>
      </bottom>
    </border>
    <border>
      <left>
        <color indexed="63"/>
      </left>
      <right style="medium">
        <color rgb="FFAA0055"/>
      </right>
      <top>
        <color indexed="63"/>
      </top>
      <bottom style="medium">
        <color rgb="FFAA0055"/>
      </bottom>
    </border>
    <border>
      <left>
        <color indexed="63"/>
      </left>
      <right style="medium">
        <color rgb="FFAA0055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wrapText="1"/>
    </xf>
    <xf numFmtId="0" fontId="45" fillId="34" borderId="14" xfId="0" applyFont="1" applyFill="1" applyBorder="1" applyAlignment="1">
      <alignment wrapText="1"/>
    </xf>
    <xf numFmtId="0" fontId="45" fillId="34" borderId="15" xfId="0" applyFont="1" applyFill="1" applyBorder="1" applyAlignment="1">
      <alignment wrapText="1"/>
    </xf>
    <xf numFmtId="0" fontId="45" fillId="34" borderId="15" xfId="0" applyFont="1" applyFill="1" applyBorder="1" applyAlignment="1">
      <alignment horizontal="left" wrapText="1"/>
    </xf>
    <xf numFmtId="0" fontId="45" fillId="34" borderId="16" xfId="0" applyFont="1" applyFill="1" applyBorder="1" applyAlignment="1">
      <alignment wrapText="1"/>
    </xf>
    <xf numFmtId="0" fontId="45" fillId="34" borderId="0" xfId="0" applyFont="1" applyFill="1" applyBorder="1" applyAlignment="1">
      <alignment wrapText="1"/>
    </xf>
    <xf numFmtId="0" fontId="45" fillId="34" borderId="0" xfId="0" applyFont="1" applyFill="1" applyBorder="1" applyAlignment="1">
      <alignment horizontal="left" wrapText="1"/>
    </xf>
    <xf numFmtId="0" fontId="44" fillId="34" borderId="0" xfId="0" applyFont="1" applyFill="1" applyBorder="1" applyAlignment="1">
      <alignment wrapText="1"/>
    </xf>
    <xf numFmtId="0" fontId="45" fillId="0" borderId="13" xfId="0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left" wrapText="1"/>
    </xf>
    <xf numFmtId="0" fontId="45" fillId="0" borderId="17" xfId="0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45" fillId="0" borderId="14" xfId="0" applyFont="1" applyFill="1" applyBorder="1" applyAlignment="1">
      <alignment wrapText="1"/>
    </xf>
    <xf numFmtId="0" fontId="45" fillId="0" borderId="15" xfId="0" applyFont="1" applyFill="1" applyBorder="1" applyAlignment="1">
      <alignment wrapText="1"/>
    </xf>
    <xf numFmtId="0" fontId="45" fillId="0" borderId="15" xfId="0" applyFont="1" applyFill="1" applyBorder="1" applyAlignment="1">
      <alignment horizontal="left" wrapText="1"/>
    </xf>
    <xf numFmtId="0" fontId="45" fillId="0" borderId="16" xfId="0" applyFont="1" applyFill="1" applyBorder="1" applyAlignment="1">
      <alignment wrapText="1"/>
    </xf>
    <xf numFmtId="0" fontId="45" fillId="35" borderId="13" xfId="0" applyFont="1" applyFill="1" applyBorder="1" applyAlignment="1">
      <alignment wrapText="1"/>
    </xf>
    <xf numFmtId="0" fontId="45" fillId="35" borderId="0" xfId="0" applyFont="1" applyFill="1" applyBorder="1" applyAlignment="1">
      <alignment wrapText="1"/>
    </xf>
    <xf numFmtId="0" fontId="45" fillId="35" borderId="0" xfId="0" applyFont="1" applyFill="1" applyBorder="1" applyAlignment="1">
      <alignment horizontal="left" wrapText="1"/>
    </xf>
    <xf numFmtId="0" fontId="44" fillId="35" borderId="0" xfId="0" applyFont="1" applyFill="1" applyBorder="1" applyAlignment="1">
      <alignment wrapText="1"/>
    </xf>
    <xf numFmtId="0" fontId="45" fillId="35" borderId="17" xfId="0" applyFont="1" applyFill="1" applyBorder="1" applyAlignment="1">
      <alignment wrapText="1"/>
    </xf>
    <xf numFmtId="0" fontId="44" fillId="34" borderId="17" xfId="0" applyFont="1" applyFill="1" applyBorder="1" applyAlignment="1">
      <alignment wrapText="1"/>
    </xf>
    <xf numFmtId="0" fontId="44" fillId="0" borderId="17" xfId="0" applyFont="1" applyFill="1" applyBorder="1" applyAlignment="1">
      <alignment wrapText="1"/>
    </xf>
    <xf numFmtId="0" fontId="44" fillId="35" borderId="17" xfId="0" applyFont="1" applyFill="1" applyBorder="1" applyAlignment="1">
      <alignment wrapText="1"/>
    </xf>
    <xf numFmtId="0" fontId="44" fillId="34" borderId="15" xfId="0" applyFont="1" applyFill="1" applyBorder="1" applyAlignment="1">
      <alignment wrapText="1"/>
    </xf>
    <xf numFmtId="0" fontId="44" fillId="34" borderId="16" xfId="0" applyFont="1" applyFill="1" applyBorder="1" applyAlignment="1">
      <alignment wrapText="1"/>
    </xf>
    <xf numFmtId="0" fontId="45" fillId="35" borderId="14" xfId="0" applyFont="1" applyFill="1" applyBorder="1" applyAlignment="1">
      <alignment wrapText="1"/>
    </xf>
    <xf numFmtId="0" fontId="45" fillId="35" borderId="15" xfId="0" applyFont="1" applyFill="1" applyBorder="1" applyAlignment="1">
      <alignment horizontal="left" wrapText="1"/>
    </xf>
    <xf numFmtId="0" fontId="45" fillId="35" borderId="15" xfId="0" applyFont="1" applyFill="1" applyBorder="1" applyAlignment="1">
      <alignment wrapText="1"/>
    </xf>
    <xf numFmtId="0" fontId="45" fillId="35" borderId="16" xfId="0" applyFont="1" applyFill="1" applyBorder="1" applyAlignment="1">
      <alignment wrapText="1"/>
    </xf>
    <xf numFmtId="0" fontId="44" fillId="35" borderId="15" xfId="0" applyFont="1" applyFill="1" applyBorder="1" applyAlignment="1">
      <alignment wrapText="1"/>
    </xf>
    <xf numFmtId="0" fontId="44" fillId="35" borderId="16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0"/>
  <sheetViews>
    <sheetView showGridLines="0" tabSelected="1" zoomScalePageLayoutView="0" workbookViewId="0" topLeftCell="A1">
      <selection activeCell="A258" sqref="A258"/>
    </sheetView>
  </sheetViews>
  <sheetFormatPr defaultColWidth="9.140625" defaultRowHeight="15"/>
  <cols>
    <col min="1" max="1" width="2.7109375" style="0" customWidth="1"/>
    <col min="2" max="2" width="14.421875" style="0" bestFit="1" customWidth="1"/>
    <col min="3" max="3" width="14.8515625" style="0" bestFit="1" customWidth="1"/>
    <col min="4" max="4" width="13.7109375" style="0" bestFit="1" customWidth="1"/>
    <col min="5" max="5" width="13.421875" style="0" bestFit="1" customWidth="1"/>
    <col min="6" max="6" width="15.00390625" style="0" customWidth="1"/>
    <col min="7" max="7" width="14.57421875" style="0" customWidth="1"/>
    <col min="8" max="8" width="14.7109375" style="0" customWidth="1"/>
    <col min="9" max="9" width="13.421875" style="0" bestFit="1" customWidth="1"/>
    <col min="10" max="10" width="14.140625" style="0" customWidth="1"/>
    <col min="11" max="11" width="13.421875" style="0" bestFit="1" customWidth="1"/>
    <col min="12" max="12" width="14.00390625" style="0" customWidth="1"/>
    <col min="13" max="16" width="13.421875" style="0" bestFit="1" customWidth="1"/>
    <col min="17" max="17" width="4.421875" style="0" customWidth="1"/>
    <col min="18" max="19" width="5.00390625" style="0" customWidth="1"/>
    <col min="20" max="20" width="6.57421875" style="0" customWidth="1"/>
    <col min="21" max="21" width="6.00390625" style="0" customWidth="1"/>
    <col min="22" max="22" width="5.00390625" style="0" customWidth="1"/>
  </cols>
  <sheetData>
    <row r="1" ht="18">
      <c r="A1" s="1" t="s">
        <v>1270</v>
      </c>
    </row>
    <row r="4" ht="15.75">
      <c r="A4" s="2" t="s">
        <v>0</v>
      </c>
    </row>
    <row r="6" ht="15.75">
      <c r="A6" s="3" t="s">
        <v>1</v>
      </c>
    </row>
    <row r="7" ht="15.75" thickBot="1"/>
    <row r="8" spans="1:22" ht="15">
      <c r="A8" s="4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  <c r="N8" s="5" t="s">
        <v>15</v>
      </c>
      <c r="O8" s="5" t="s">
        <v>16</v>
      </c>
      <c r="P8" s="5" t="s">
        <v>17</v>
      </c>
      <c r="Q8" s="5" t="s">
        <v>18</v>
      </c>
      <c r="R8" s="5" t="s">
        <v>19</v>
      </c>
      <c r="S8" s="5" t="s">
        <v>20</v>
      </c>
      <c r="T8" s="5" t="s">
        <v>1271</v>
      </c>
      <c r="U8" s="5" t="s">
        <v>20</v>
      </c>
      <c r="V8" s="6" t="s">
        <v>1272</v>
      </c>
    </row>
    <row r="9" spans="1:22" ht="15">
      <c r="A9" s="15">
        <v>1</v>
      </c>
      <c r="B9" s="17" t="s">
        <v>21</v>
      </c>
      <c r="C9" s="17" t="s">
        <v>22</v>
      </c>
      <c r="D9" s="17" t="s">
        <v>23</v>
      </c>
      <c r="E9" s="16" t="s">
        <v>1269</v>
      </c>
      <c r="F9" s="16" t="s">
        <v>24</v>
      </c>
      <c r="G9" s="16"/>
      <c r="H9" s="16" t="s">
        <v>25</v>
      </c>
      <c r="I9" s="16" t="s">
        <v>26</v>
      </c>
      <c r="J9" s="16" t="s">
        <v>27</v>
      </c>
      <c r="K9" s="16" t="s">
        <v>28</v>
      </c>
      <c r="L9" s="16" t="s">
        <v>1269</v>
      </c>
      <c r="M9" s="16" t="s">
        <v>29</v>
      </c>
      <c r="N9" s="16" t="s">
        <v>30</v>
      </c>
      <c r="O9" s="16" t="s">
        <v>31</v>
      </c>
      <c r="P9" s="16" t="s">
        <v>32</v>
      </c>
      <c r="Q9" s="16">
        <v>875</v>
      </c>
      <c r="R9" s="16">
        <v>1</v>
      </c>
      <c r="S9" s="16"/>
      <c r="T9" s="19">
        <v>875</v>
      </c>
      <c r="U9" s="16"/>
      <c r="V9" s="30">
        <v>1</v>
      </c>
    </row>
    <row r="10" spans="1:22" ht="15">
      <c r="A10" s="24">
        <v>2</v>
      </c>
      <c r="B10" s="26" t="s">
        <v>75</v>
      </c>
      <c r="C10" s="26" t="s">
        <v>76</v>
      </c>
      <c r="D10" s="26" t="s">
        <v>35</v>
      </c>
      <c r="E10" s="25" t="s">
        <v>77</v>
      </c>
      <c r="F10" s="27" t="s">
        <v>78</v>
      </c>
      <c r="G10" s="25" t="s">
        <v>79</v>
      </c>
      <c r="H10" s="25" t="s">
        <v>80</v>
      </c>
      <c r="I10" s="25" t="s">
        <v>81</v>
      </c>
      <c r="J10" s="25" t="s">
        <v>82</v>
      </c>
      <c r="K10" s="25" t="s">
        <v>83</v>
      </c>
      <c r="L10" s="25" t="s">
        <v>84</v>
      </c>
      <c r="M10" s="25" t="s">
        <v>85</v>
      </c>
      <c r="N10" s="25"/>
      <c r="O10" s="25" t="s">
        <v>1269</v>
      </c>
      <c r="P10" s="25" t="s">
        <v>86</v>
      </c>
      <c r="Q10" s="25">
        <v>748</v>
      </c>
      <c r="R10" s="25">
        <v>5</v>
      </c>
      <c r="S10" s="25">
        <v>-127</v>
      </c>
      <c r="T10" s="27">
        <f>748-40</f>
        <v>708</v>
      </c>
      <c r="U10" s="25">
        <f>T10-$T$9</f>
        <v>-167</v>
      </c>
      <c r="V10" s="31">
        <v>2</v>
      </c>
    </row>
    <row r="11" spans="1:22" ht="15">
      <c r="A11" s="15">
        <v>3</v>
      </c>
      <c r="B11" s="17" t="s">
        <v>48</v>
      </c>
      <c r="C11" s="17" t="s">
        <v>49</v>
      </c>
      <c r="D11" s="17" t="s">
        <v>35</v>
      </c>
      <c r="E11" s="16" t="s">
        <v>50</v>
      </c>
      <c r="F11" s="16" t="s">
        <v>51</v>
      </c>
      <c r="G11" s="16" t="s">
        <v>52</v>
      </c>
      <c r="H11" s="19" t="s">
        <v>53</v>
      </c>
      <c r="I11" s="16" t="s">
        <v>54</v>
      </c>
      <c r="J11" s="19" t="s">
        <v>55</v>
      </c>
      <c r="K11" s="16" t="s">
        <v>56</v>
      </c>
      <c r="L11" s="16" t="s">
        <v>57</v>
      </c>
      <c r="M11" s="16" t="s">
        <v>58</v>
      </c>
      <c r="N11" s="16" t="s">
        <v>59</v>
      </c>
      <c r="O11" s="16" t="s">
        <v>1269</v>
      </c>
      <c r="P11" s="16" t="s">
        <v>60</v>
      </c>
      <c r="Q11" s="16">
        <v>769</v>
      </c>
      <c r="R11" s="16">
        <v>3</v>
      </c>
      <c r="S11" s="16">
        <v>-106</v>
      </c>
      <c r="T11" s="19">
        <f>769-52-47</f>
        <v>670</v>
      </c>
      <c r="U11" s="16">
        <f>T11-$T$9</f>
        <v>-205</v>
      </c>
      <c r="V11" s="30">
        <v>3</v>
      </c>
    </row>
    <row r="12" spans="1:22" ht="15">
      <c r="A12" s="24">
        <v>4</v>
      </c>
      <c r="B12" s="26" t="s">
        <v>33</v>
      </c>
      <c r="C12" s="26" t="s">
        <v>34</v>
      </c>
      <c r="D12" s="26" t="s">
        <v>35</v>
      </c>
      <c r="E12" s="25" t="s">
        <v>36</v>
      </c>
      <c r="F12" s="27" t="s">
        <v>37</v>
      </c>
      <c r="G12" s="25" t="s">
        <v>38</v>
      </c>
      <c r="H12" s="25" t="s">
        <v>39</v>
      </c>
      <c r="I12" s="25" t="s">
        <v>40</v>
      </c>
      <c r="J12" s="27" t="s">
        <v>41</v>
      </c>
      <c r="K12" s="25" t="s">
        <v>42</v>
      </c>
      <c r="L12" s="25" t="s">
        <v>43</v>
      </c>
      <c r="M12" s="25" t="s">
        <v>44</v>
      </c>
      <c r="N12" s="25" t="s">
        <v>45</v>
      </c>
      <c r="O12" s="25" t="s">
        <v>46</v>
      </c>
      <c r="P12" s="27" t="s">
        <v>47</v>
      </c>
      <c r="Q12" s="25">
        <v>816</v>
      </c>
      <c r="R12" s="25">
        <v>2</v>
      </c>
      <c r="S12" s="25">
        <v>-59</v>
      </c>
      <c r="T12" s="27">
        <f>816-55-41-58</f>
        <v>662</v>
      </c>
      <c r="U12" s="25">
        <f>T12-$T$9</f>
        <v>-213</v>
      </c>
      <c r="V12" s="31">
        <v>4</v>
      </c>
    </row>
    <row r="13" spans="1:22" ht="18" customHeight="1">
      <c r="A13" s="15">
        <v>5</v>
      </c>
      <c r="B13" s="17" t="s">
        <v>87</v>
      </c>
      <c r="C13" s="17" t="s">
        <v>88</v>
      </c>
      <c r="D13" s="17" t="s">
        <v>23</v>
      </c>
      <c r="E13" s="16"/>
      <c r="F13" s="16" t="s">
        <v>89</v>
      </c>
      <c r="G13" s="16" t="s">
        <v>90</v>
      </c>
      <c r="H13" s="16" t="s">
        <v>91</v>
      </c>
      <c r="I13" s="16" t="s">
        <v>92</v>
      </c>
      <c r="J13" s="16" t="s">
        <v>93</v>
      </c>
      <c r="K13" s="16" t="s">
        <v>94</v>
      </c>
      <c r="L13" s="16"/>
      <c r="M13" s="16" t="s">
        <v>1269</v>
      </c>
      <c r="N13" s="16" t="s">
        <v>95</v>
      </c>
      <c r="O13" s="16" t="s">
        <v>1269</v>
      </c>
      <c r="P13" s="16" t="s">
        <v>96</v>
      </c>
      <c r="Q13" s="16">
        <v>651</v>
      </c>
      <c r="R13" s="16">
        <v>6</v>
      </c>
      <c r="S13" s="16">
        <v>-224</v>
      </c>
      <c r="T13" s="19">
        <v>651</v>
      </c>
      <c r="U13" s="16">
        <f>T13-$T$9</f>
        <v>-224</v>
      </c>
      <c r="V13" s="30">
        <v>5</v>
      </c>
    </row>
    <row r="14" spans="1:22" ht="15">
      <c r="A14" s="24">
        <v>6</v>
      </c>
      <c r="B14" s="26" t="s">
        <v>61</v>
      </c>
      <c r="C14" s="26" t="s">
        <v>62</v>
      </c>
      <c r="D14" s="26" t="s">
        <v>35</v>
      </c>
      <c r="E14" s="25" t="s">
        <v>63</v>
      </c>
      <c r="F14" s="25" t="s">
        <v>64</v>
      </c>
      <c r="G14" s="25" t="s">
        <v>65</v>
      </c>
      <c r="H14" s="25" t="s">
        <v>66</v>
      </c>
      <c r="I14" s="27" t="s">
        <v>67</v>
      </c>
      <c r="J14" s="27" t="s">
        <v>68</v>
      </c>
      <c r="K14" s="25" t="s">
        <v>69</v>
      </c>
      <c r="L14" s="25" t="s">
        <v>70</v>
      </c>
      <c r="M14" s="25" t="s">
        <v>71</v>
      </c>
      <c r="N14" s="25" t="s">
        <v>72</v>
      </c>
      <c r="O14" s="27" t="s">
        <v>73</v>
      </c>
      <c r="P14" s="25" t="s">
        <v>74</v>
      </c>
      <c r="Q14" s="25">
        <v>760</v>
      </c>
      <c r="R14" s="25">
        <v>4</v>
      </c>
      <c r="S14" s="25">
        <v>-115</v>
      </c>
      <c r="T14" s="27">
        <f>760-46-37-51</f>
        <v>626</v>
      </c>
      <c r="U14" s="25">
        <f>T14-$T$9</f>
        <v>-249</v>
      </c>
      <c r="V14" s="31">
        <v>6</v>
      </c>
    </row>
    <row r="15" spans="1:22" ht="15">
      <c r="A15" s="15">
        <v>7</v>
      </c>
      <c r="B15" s="17" t="s">
        <v>97</v>
      </c>
      <c r="C15" s="17" t="s">
        <v>98</v>
      </c>
      <c r="D15" s="17" t="s">
        <v>99</v>
      </c>
      <c r="E15" s="16" t="s">
        <v>1269</v>
      </c>
      <c r="F15" s="16" t="s">
        <v>100</v>
      </c>
      <c r="G15" s="16" t="s">
        <v>101</v>
      </c>
      <c r="H15" s="16" t="s">
        <v>102</v>
      </c>
      <c r="I15" s="16" t="s">
        <v>103</v>
      </c>
      <c r="J15" s="16" t="s">
        <v>104</v>
      </c>
      <c r="K15" s="16" t="s">
        <v>105</v>
      </c>
      <c r="L15" s="16" t="s">
        <v>106</v>
      </c>
      <c r="M15" s="16" t="s">
        <v>107</v>
      </c>
      <c r="N15" s="16" t="s">
        <v>108</v>
      </c>
      <c r="O15" s="19" t="s">
        <v>109</v>
      </c>
      <c r="P15" s="16" t="s">
        <v>1269</v>
      </c>
      <c r="Q15" s="16">
        <v>481</v>
      </c>
      <c r="R15" s="16">
        <v>7</v>
      </c>
      <c r="S15" s="16">
        <v>-394</v>
      </c>
      <c r="T15" s="19">
        <f>481-2</f>
        <v>479</v>
      </c>
      <c r="U15" s="16">
        <f>T15-$T$9</f>
        <v>-396</v>
      </c>
      <c r="V15" s="30">
        <v>7</v>
      </c>
    </row>
    <row r="16" spans="1:22" ht="15">
      <c r="A16" s="24">
        <v>8</v>
      </c>
      <c r="B16" s="26" t="s">
        <v>110</v>
      </c>
      <c r="C16" s="26" t="s">
        <v>111</v>
      </c>
      <c r="D16" s="26" t="s">
        <v>112</v>
      </c>
      <c r="E16" s="25"/>
      <c r="F16" s="25" t="s">
        <v>113</v>
      </c>
      <c r="G16" s="25"/>
      <c r="H16" s="25" t="s">
        <v>114</v>
      </c>
      <c r="I16" s="25" t="s">
        <v>115</v>
      </c>
      <c r="J16" s="25"/>
      <c r="K16" s="25" t="s">
        <v>116</v>
      </c>
      <c r="L16" s="25"/>
      <c r="M16" s="25"/>
      <c r="N16" s="25" t="s">
        <v>117</v>
      </c>
      <c r="O16" s="25"/>
      <c r="P16" s="25"/>
      <c r="Q16" s="25">
        <v>336</v>
      </c>
      <c r="R16" s="25">
        <v>8</v>
      </c>
      <c r="S16" s="25">
        <v>-539</v>
      </c>
      <c r="T16" s="27">
        <v>336</v>
      </c>
      <c r="U16" s="25">
        <f>T16-$T$9</f>
        <v>-539</v>
      </c>
      <c r="V16" s="31">
        <v>8</v>
      </c>
    </row>
    <row r="17" spans="1:22" ht="15">
      <c r="A17" s="15">
        <v>9</v>
      </c>
      <c r="B17" s="17" t="s">
        <v>118</v>
      </c>
      <c r="C17" s="17" t="s">
        <v>119</v>
      </c>
      <c r="D17" s="17"/>
      <c r="E17" s="16"/>
      <c r="F17" s="16"/>
      <c r="G17" s="16"/>
      <c r="H17" s="16"/>
      <c r="I17" s="16"/>
      <c r="J17" s="16"/>
      <c r="K17" s="16" t="s">
        <v>120</v>
      </c>
      <c r="L17" s="16" t="s">
        <v>121</v>
      </c>
      <c r="M17" s="16" t="s">
        <v>122</v>
      </c>
      <c r="N17" s="16" t="s">
        <v>123</v>
      </c>
      <c r="O17" s="16"/>
      <c r="P17" s="16"/>
      <c r="Q17" s="16">
        <v>322</v>
      </c>
      <c r="R17" s="16">
        <v>9</v>
      </c>
      <c r="S17" s="16">
        <v>-553</v>
      </c>
      <c r="T17" s="19">
        <v>322</v>
      </c>
      <c r="U17" s="16">
        <f>T17-$T$9</f>
        <v>-553</v>
      </c>
      <c r="V17" s="30">
        <v>9</v>
      </c>
    </row>
    <row r="18" spans="1:22" ht="15">
      <c r="A18" s="24">
        <v>10</v>
      </c>
      <c r="B18" s="26" t="s">
        <v>110</v>
      </c>
      <c r="C18" s="26" t="s">
        <v>124</v>
      </c>
      <c r="D18" s="26" t="s">
        <v>35</v>
      </c>
      <c r="E18" s="25" t="s">
        <v>125</v>
      </c>
      <c r="F18" s="25" t="s">
        <v>126</v>
      </c>
      <c r="G18" s="25"/>
      <c r="H18" s="25" t="s">
        <v>127</v>
      </c>
      <c r="I18" s="25"/>
      <c r="J18" s="25"/>
      <c r="K18" s="25"/>
      <c r="L18" s="25"/>
      <c r="M18" s="25"/>
      <c r="N18" s="25"/>
      <c r="O18" s="25"/>
      <c r="P18" s="25"/>
      <c r="Q18" s="25">
        <v>275</v>
      </c>
      <c r="R18" s="25">
        <v>10</v>
      </c>
      <c r="S18" s="25">
        <v>-600</v>
      </c>
      <c r="T18" s="27">
        <v>275</v>
      </c>
      <c r="U18" s="25">
        <f>T18-$T$9</f>
        <v>-600</v>
      </c>
      <c r="V18" s="31">
        <v>10</v>
      </c>
    </row>
    <row r="19" spans="1:22" ht="15">
      <c r="A19" s="15">
        <v>11</v>
      </c>
      <c r="B19" s="17" t="s">
        <v>128</v>
      </c>
      <c r="C19" s="17" t="s">
        <v>129</v>
      </c>
      <c r="D19" s="17" t="s">
        <v>130</v>
      </c>
      <c r="E19" s="16"/>
      <c r="F19" s="16"/>
      <c r="G19" s="16"/>
      <c r="H19" s="16"/>
      <c r="I19" s="16"/>
      <c r="J19" s="16"/>
      <c r="K19" s="16"/>
      <c r="L19" s="16"/>
      <c r="M19" s="16"/>
      <c r="N19" s="16" t="s">
        <v>131</v>
      </c>
      <c r="O19" s="16" t="s">
        <v>132</v>
      </c>
      <c r="P19" s="16" t="s">
        <v>133</v>
      </c>
      <c r="Q19" s="16">
        <v>264</v>
      </c>
      <c r="R19" s="16">
        <v>11</v>
      </c>
      <c r="S19" s="16">
        <v>-611</v>
      </c>
      <c r="T19" s="19">
        <v>264</v>
      </c>
      <c r="U19" s="16">
        <f>T19-$T$9</f>
        <v>-611</v>
      </c>
      <c r="V19" s="30">
        <v>11</v>
      </c>
    </row>
    <row r="20" spans="1:22" ht="15">
      <c r="A20" s="24">
        <v>12</v>
      </c>
      <c r="B20" s="26" t="s">
        <v>134</v>
      </c>
      <c r="C20" s="26" t="s">
        <v>135</v>
      </c>
      <c r="D20" s="26" t="s">
        <v>112</v>
      </c>
      <c r="E20" s="25"/>
      <c r="F20" s="25"/>
      <c r="G20" s="25"/>
      <c r="H20" s="25"/>
      <c r="I20" s="25"/>
      <c r="J20" s="25"/>
      <c r="K20" s="25"/>
      <c r="L20" s="25"/>
      <c r="M20" s="25" t="s">
        <v>136</v>
      </c>
      <c r="N20" s="25" t="s">
        <v>137</v>
      </c>
      <c r="O20" s="25" t="s">
        <v>138</v>
      </c>
      <c r="P20" s="25"/>
      <c r="Q20" s="25">
        <v>252</v>
      </c>
      <c r="R20" s="25">
        <v>12</v>
      </c>
      <c r="S20" s="25">
        <v>-623</v>
      </c>
      <c r="T20" s="27">
        <v>252</v>
      </c>
      <c r="U20" s="25">
        <f>T20-$T$9</f>
        <v>-623</v>
      </c>
      <c r="V20" s="31">
        <v>12</v>
      </c>
    </row>
    <row r="21" spans="1:22" ht="15">
      <c r="A21" s="15">
        <v>13</v>
      </c>
      <c r="B21" s="17" t="s">
        <v>139</v>
      </c>
      <c r="C21" s="17" t="s">
        <v>140</v>
      </c>
      <c r="D21" s="17" t="s">
        <v>35</v>
      </c>
      <c r="E21" s="16"/>
      <c r="F21" s="16" t="s">
        <v>141</v>
      </c>
      <c r="G21" s="16"/>
      <c r="H21" s="16"/>
      <c r="I21" s="16"/>
      <c r="J21" s="16" t="s">
        <v>142</v>
      </c>
      <c r="K21" s="16"/>
      <c r="L21" s="16" t="s">
        <v>143</v>
      </c>
      <c r="M21" s="16"/>
      <c r="N21" s="16"/>
      <c r="O21" s="16"/>
      <c r="P21" s="16"/>
      <c r="Q21" s="16">
        <v>247</v>
      </c>
      <c r="R21" s="16">
        <v>13</v>
      </c>
      <c r="S21" s="16">
        <v>-628</v>
      </c>
      <c r="T21" s="19">
        <v>247</v>
      </c>
      <c r="U21" s="16">
        <f>T21-$T$9</f>
        <v>-628</v>
      </c>
      <c r="V21" s="30">
        <v>13</v>
      </c>
    </row>
    <row r="22" spans="1:22" ht="15">
      <c r="A22" s="24">
        <v>14</v>
      </c>
      <c r="B22" s="26" t="s">
        <v>144</v>
      </c>
      <c r="C22" s="26" t="s">
        <v>145</v>
      </c>
      <c r="D22" s="26" t="s">
        <v>130</v>
      </c>
      <c r="E22" s="25"/>
      <c r="F22" s="25" t="s">
        <v>146</v>
      </c>
      <c r="G22" s="25"/>
      <c r="H22" s="25"/>
      <c r="I22" s="25"/>
      <c r="J22" s="25"/>
      <c r="K22" s="25" t="s">
        <v>147</v>
      </c>
      <c r="L22" s="25" t="s">
        <v>148</v>
      </c>
      <c r="M22" s="25"/>
      <c r="N22" s="25"/>
      <c r="O22" s="25"/>
      <c r="P22" s="25"/>
      <c r="Q22" s="25">
        <v>206</v>
      </c>
      <c r="R22" s="25">
        <v>14</v>
      </c>
      <c r="S22" s="25">
        <v>-669</v>
      </c>
      <c r="T22" s="27">
        <v>206</v>
      </c>
      <c r="U22" s="25">
        <f>T22-$T$9</f>
        <v>-669</v>
      </c>
      <c r="V22" s="31">
        <v>14</v>
      </c>
    </row>
    <row r="23" spans="1:22" ht="15">
      <c r="A23" s="15">
        <v>15</v>
      </c>
      <c r="B23" s="17" t="s">
        <v>149</v>
      </c>
      <c r="C23" s="17" t="s">
        <v>150</v>
      </c>
      <c r="D23" s="17"/>
      <c r="E23" s="16"/>
      <c r="F23" s="16"/>
      <c r="G23" s="16"/>
      <c r="H23" s="16" t="s">
        <v>151</v>
      </c>
      <c r="I23" s="16" t="s">
        <v>152</v>
      </c>
      <c r="J23" s="16"/>
      <c r="K23" s="16"/>
      <c r="L23" s="16"/>
      <c r="M23" s="16"/>
      <c r="N23" s="16"/>
      <c r="O23" s="16"/>
      <c r="P23" s="16"/>
      <c r="Q23" s="16">
        <v>188</v>
      </c>
      <c r="R23" s="16">
        <v>15</v>
      </c>
      <c r="S23" s="16">
        <v>-687</v>
      </c>
      <c r="T23" s="19">
        <v>188</v>
      </c>
      <c r="U23" s="16">
        <f>T23-$T$9</f>
        <v>-687</v>
      </c>
      <c r="V23" s="30">
        <v>15</v>
      </c>
    </row>
    <row r="24" spans="1:22" ht="15">
      <c r="A24" s="24">
        <v>16</v>
      </c>
      <c r="B24" s="26" t="s">
        <v>153</v>
      </c>
      <c r="C24" s="26" t="s">
        <v>154</v>
      </c>
      <c r="D24" s="26" t="s">
        <v>35</v>
      </c>
      <c r="E24" s="25" t="s">
        <v>155</v>
      </c>
      <c r="F24" s="25" t="s">
        <v>156</v>
      </c>
      <c r="G24" s="25" t="s">
        <v>157</v>
      </c>
      <c r="H24" s="25"/>
      <c r="I24" s="25"/>
      <c r="J24" s="25"/>
      <c r="K24" s="25"/>
      <c r="L24" s="25" t="s">
        <v>1269</v>
      </c>
      <c r="M24" s="25" t="s">
        <v>158</v>
      </c>
      <c r="N24" s="25"/>
      <c r="O24" s="25"/>
      <c r="P24" s="25"/>
      <c r="Q24" s="25">
        <v>180</v>
      </c>
      <c r="R24" s="25">
        <v>16</v>
      </c>
      <c r="S24" s="25">
        <v>-695</v>
      </c>
      <c r="T24" s="27">
        <v>180</v>
      </c>
      <c r="U24" s="25">
        <f>T24-$T$9</f>
        <v>-695</v>
      </c>
      <c r="V24" s="31">
        <v>16</v>
      </c>
    </row>
    <row r="25" spans="1:22" ht="15">
      <c r="A25" s="15">
        <v>17</v>
      </c>
      <c r="B25" s="17" t="s">
        <v>159</v>
      </c>
      <c r="C25" s="17" t="s">
        <v>160</v>
      </c>
      <c r="D25" s="17" t="s">
        <v>161</v>
      </c>
      <c r="E25" s="16"/>
      <c r="F25" s="16" t="s">
        <v>162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v>70</v>
      </c>
      <c r="R25" s="16">
        <v>17</v>
      </c>
      <c r="S25" s="16">
        <v>-805</v>
      </c>
      <c r="T25" s="19">
        <v>70</v>
      </c>
      <c r="U25" s="16">
        <f>T25-$T$9</f>
        <v>-805</v>
      </c>
      <c r="V25" s="30">
        <v>17</v>
      </c>
    </row>
    <row r="26" spans="1:22" ht="15">
      <c r="A26" s="24">
        <v>18</v>
      </c>
      <c r="B26" s="26" t="s">
        <v>163</v>
      </c>
      <c r="C26" s="26" t="s">
        <v>164</v>
      </c>
      <c r="D26" s="26" t="s">
        <v>165</v>
      </c>
      <c r="E26" s="25" t="s">
        <v>166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>
        <v>61</v>
      </c>
      <c r="R26" s="25">
        <v>18</v>
      </c>
      <c r="S26" s="25">
        <v>-814</v>
      </c>
      <c r="T26" s="27">
        <v>61</v>
      </c>
      <c r="U26" s="25">
        <f>T26-$T$9</f>
        <v>-814</v>
      </c>
      <c r="V26" s="31">
        <v>18</v>
      </c>
    </row>
    <row r="27" spans="1:22" ht="15">
      <c r="A27" s="15">
        <v>19</v>
      </c>
      <c r="B27" s="17" t="s">
        <v>159</v>
      </c>
      <c r="C27" s="17" t="s">
        <v>167</v>
      </c>
      <c r="D27" s="17"/>
      <c r="E27" s="16"/>
      <c r="F27" s="16"/>
      <c r="G27" s="16" t="s">
        <v>168</v>
      </c>
      <c r="H27" s="16"/>
      <c r="I27" s="16"/>
      <c r="J27" s="16"/>
      <c r="K27" s="16"/>
      <c r="L27" s="16"/>
      <c r="M27" s="16"/>
      <c r="N27" s="16"/>
      <c r="O27" s="16"/>
      <c r="P27" s="16"/>
      <c r="Q27" s="16">
        <v>58</v>
      </c>
      <c r="R27" s="16">
        <v>19</v>
      </c>
      <c r="S27" s="16">
        <v>-817</v>
      </c>
      <c r="T27" s="19">
        <v>58</v>
      </c>
      <c r="U27" s="16">
        <f>T27-$T$9</f>
        <v>-817</v>
      </c>
      <c r="V27" s="30">
        <v>19</v>
      </c>
    </row>
    <row r="28" spans="1:22" ht="15">
      <c r="A28" s="24">
        <v>20</v>
      </c>
      <c r="B28" s="26" t="s">
        <v>169</v>
      </c>
      <c r="C28" s="26" t="s">
        <v>150</v>
      </c>
      <c r="D28" s="26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 t="s">
        <v>170</v>
      </c>
      <c r="Q28" s="25">
        <v>47</v>
      </c>
      <c r="R28" s="25">
        <v>20</v>
      </c>
      <c r="S28" s="25">
        <v>-828</v>
      </c>
      <c r="T28" s="27">
        <v>47</v>
      </c>
      <c r="U28" s="25">
        <f>T28-$T$9</f>
        <v>-828</v>
      </c>
      <c r="V28" s="31">
        <v>20</v>
      </c>
    </row>
    <row r="29" spans="1:22" ht="15.75" thickBot="1">
      <c r="A29" s="15">
        <v>21</v>
      </c>
      <c r="B29" s="22" t="s">
        <v>171</v>
      </c>
      <c r="C29" s="22" t="s">
        <v>172</v>
      </c>
      <c r="D29" s="22" t="s">
        <v>35</v>
      </c>
      <c r="E29" s="21"/>
      <c r="F29" s="21" t="s">
        <v>173</v>
      </c>
      <c r="G29" s="21"/>
      <c r="H29" s="21" t="s">
        <v>1269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3"/>
    </row>
    <row r="31" ht="15.75">
      <c r="A31" s="2" t="s">
        <v>0</v>
      </c>
    </row>
    <row r="33" ht="15.75">
      <c r="A33" s="3" t="s">
        <v>174</v>
      </c>
    </row>
    <row r="34" ht="15.75" thickBot="1"/>
    <row r="35" spans="1:22" ht="15">
      <c r="A35" s="4" t="s">
        <v>2</v>
      </c>
      <c r="B35" s="5" t="s">
        <v>3</v>
      </c>
      <c r="C35" s="5" t="s">
        <v>4</v>
      </c>
      <c r="D35" s="5" t="s">
        <v>5</v>
      </c>
      <c r="E35" s="5" t="s">
        <v>6</v>
      </c>
      <c r="F35" s="5" t="s">
        <v>7</v>
      </c>
      <c r="G35" s="5" t="s">
        <v>8</v>
      </c>
      <c r="H35" s="5" t="s">
        <v>9</v>
      </c>
      <c r="I35" s="5" t="s">
        <v>10</v>
      </c>
      <c r="J35" s="5" t="s">
        <v>11</v>
      </c>
      <c r="K35" s="5" t="s">
        <v>12</v>
      </c>
      <c r="L35" s="5" t="s">
        <v>13</v>
      </c>
      <c r="M35" s="5" t="s">
        <v>14</v>
      </c>
      <c r="N35" s="5" t="s">
        <v>15</v>
      </c>
      <c r="O35" s="5" t="s">
        <v>16</v>
      </c>
      <c r="P35" s="5" t="s">
        <v>17</v>
      </c>
      <c r="Q35" s="5" t="s">
        <v>18</v>
      </c>
      <c r="R35" s="5" t="s">
        <v>19</v>
      </c>
      <c r="S35" s="5" t="s">
        <v>20</v>
      </c>
      <c r="T35" s="5" t="s">
        <v>1271</v>
      </c>
      <c r="U35" s="5" t="s">
        <v>20</v>
      </c>
      <c r="V35" s="6" t="s">
        <v>1272</v>
      </c>
    </row>
    <row r="36" spans="1:22" ht="18.75" customHeight="1">
      <c r="A36" s="15">
        <v>1</v>
      </c>
      <c r="B36" s="17" t="s">
        <v>202</v>
      </c>
      <c r="C36" s="17" t="s">
        <v>124</v>
      </c>
      <c r="D36" s="17" t="s">
        <v>35</v>
      </c>
      <c r="E36" s="16" t="s">
        <v>203</v>
      </c>
      <c r="F36" s="16"/>
      <c r="G36" s="16" t="s">
        <v>204</v>
      </c>
      <c r="H36" s="16" t="s">
        <v>205</v>
      </c>
      <c r="I36" s="16"/>
      <c r="J36" s="19" t="s">
        <v>206</v>
      </c>
      <c r="K36" s="16" t="s">
        <v>207</v>
      </c>
      <c r="L36" s="16" t="s">
        <v>208</v>
      </c>
      <c r="M36" s="16" t="s">
        <v>209</v>
      </c>
      <c r="N36" s="16" t="s">
        <v>210</v>
      </c>
      <c r="O36" s="16" t="s">
        <v>211</v>
      </c>
      <c r="P36" s="16" t="s">
        <v>212</v>
      </c>
      <c r="Q36" s="16">
        <v>856</v>
      </c>
      <c r="R36" s="16">
        <v>3</v>
      </c>
      <c r="S36" s="16">
        <v>-84</v>
      </c>
      <c r="T36" s="19">
        <f>856-58</f>
        <v>798</v>
      </c>
      <c r="U36" s="16"/>
      <c r="V36" s="30">
        <v>1</v>
      </c>
    </row>
    <row r="37" spans="1:22" ht="15">
      <c r="A37" s="24">
        <v>2</v>
      </c>
      <c r="B37" s="26" t="s">
        <v>189</v>
      </c>
      <c r="C37" s="26" t="s">
        <v>190</v>
      </c>
      <c r="D37" s="26" t="s">
        <v>35</v>
      </c>
      <c r="E37" s="25" t="s">
        <v>191</v>
      </c>
      <c r="F37" s="25" t="s">
        <v>1269</v>
      </c>
      <c r="G37" s="25" t="s">
        <v>192</v>
      </c>
      <c r="H37" s="25" t="s">
        <v>193</v>
      </c>
      <c r="I37" s="25" t="s">
        <v>194</v>
      </c>
      <c r="J37" s="27" t="s">
        <v>195</v>
      </c>
      <c r="K37" s="25" t="s">
        <v>196</v>
      </c>
      <c r="L37" s="25" t="s">
        <v>197</v>
      </c>
      <c r="M37" s="25" t="s">
        <v>198</v>
      </c>
      <c r="N37" s="25" t="s">
        <v>199</v>
      </c>
      <c r="O37" s="27" t="s">
        <v>200</v>
      </c>
      <c r="P37" s="25" t="s">
        <v>201</v>
      </c>
      <c r="Q37" s="25">
        <v>916</v>
      </c>
      <c r="R37" s="25">
        <v>2</v>
      </c>
      <c r="S37" s="25">
        <v>-24</v>
      </c>
      <c r="T37" s="27">
        <f>916-71-63</f>
        <v>782</v>
      </c>
      <c r="U37" s="25">
        <f>T37-$T$36</f>
        <v>-16</v>
      </c>
      <c r="V37" s="31">
        <v>2</v>
      </c>
    </row>
    <row r="38" spans="1:22" ht="15.75" customHeight="1">
      <c r="A38" s="15">
        <v>3</v>
      </c>
      <c r="B38" s="17" t="s">
        <v>175</v>
      </c>
      <c r="C38" s="17" t="s">
        <v>176</v>
      </c>
      <c r="D38" s="17" t="s">
        <v>35</v>
      </c>
      <c r="E38" s="16" t="s">
        <v>177</v>
      </c>
      <c r="F38" s="16" t="s">
        <v>178</v>
      </c>
      <c r="G38" s="19" t="s">
        <v>179</v>
      </c>
      <c r="H38" s="16" t="s">
        <v>180</v>
      </c>
      <c r="I38" s="16" t="s">
        <v>181</v>
      </c>
      <c r="J38" s="19" t="s">
        <v>182</v>
      </c>
      <c r="K38" s="19" t="s">
        <v>183</v>
      </c>
      <c r="L38" s="16" t="s">
        <v>184</v>
      </c>
      <c r="M38" s="16" t="s">
        <v>185</v>
      </c>
      <c r="N38" s="16" t="s">
        <v>186</v>
      </c>
      <c r="O38" s="16" t="s">
        <v>187</v>
      </c>
      <c r="P38" s="16" t="s">
        <v>188</v>
      </c>
      <c r="Q38" s="16">
        <v>940</v>
      </c>
      <c r="R38" s="16">
        <v>1</v>
      </c>
      <c r="S38" s="16"/>
      <c r="T38" s="19">
        <f>940-44-69-64</f>
        <v>763</v>
      </c>
      <c r="U38" s="16">
        <f aca="true" t="shared" si="0" ref="U38:U58">T38-$T$36</f>
        <v>-35</v>
      </c>
      <c r="V38" s="30">
        <v>3</v>
      </c>
    </row>
    <row r="39" spans="1:22" ht="15">
      <c r="A39" s="24">
        <v>4</v>
      </c>
      <c r="B39" s="26" t="s">
        <v>227</v>
      </c>
      <c r="C39" s="26" t="s">
        <v>228</v>
      </c>
      <c r="D39" s="26"/>
      <c r="E39" s="25" t="s">
        <v>229</v>
      </c>
      <c r="F39" s="25" t="s">
        <v>230</v>
      </c>
      <c r="G39" s="25" t="s">
        <v>231</v>
      </c>
      <c r="H39" s="25" t="s">
        <v>232</v>
      </c>
      <c r="I39" s="25" t="s">
        <v>233</v>
      </c>
      <c r="J39" s="25" t="s">
        <v>234</v>
      </c>
      <c r="K39" s="25" t="s">
        <v>235</v>
      </c>
      <c r="L39" s="25" t="s">
        <v>236</v>
      </c>
      <c r="M39" s="25"/>
      <c r="N39" s="25"/>
      <c r="O39" s="25"/>
      <c r="P39" s="25"/>
      <c r="Q39" s="25">
        <v>628</v>
      </c>
      <c r="R39" s="25">
        <v>5</v>
      </c>
      <c r="S39" s="25">
        <v>-312</v>
      </c>
      <c r="T39" s="27">
        <v>628</v>
      </c>
      <c r="U39" s="25">
        <f t="shared" si="0"/>
        <v>-170</v>
      </c>
      <c r="V39" s="31">
        <v>4</v>
      </c>
    </row>
    <row r="40" spans="1:22" ht="15">
      <c r="A40" s="15">
        <v>5</v>
      </c>
      <c r="B40" s="17" t="s">
        <v>213</v>
      </c>
      <c r="C40" s="17" t="s">
        <v>214</v>
      </c>
      <c r="D40" s="17"/>
      <c r="E40" s="16" t="s">
        <v>215</v>
      </c>
      <c r="F40" s="19" t="s">
        <v>216</v>
      </c>
      <c r="G40" s="16" t="s">
        <v>217</v>
      </c>
      <c r="H40" s="16" t="s">
        <v>218</v>
      </c>
      <c r="I40" s="16" t="s">
        <v>219</v>
      </c>
      <c r="J40" s="16" t="s">
        <v>220</v>
      </c>
      <c r="K40" s="16" t="s">
        <v>221</v>
      </c>
      <c r="L40" s="16" t="s">
        <v>222</v>
      </c>
      <c r="M40" s="19" t="s">
        <v>223</v>
      </c>
      <c r="N40" s="16" t="s">
        <v>224</v>
      </c>
      <c r="O40" s="16" t="s">
        <v>225</v>
      </c>
      <c r="P40" s="19" t="s">
        <v>226</v>
      </c>
      <c r="Q40" s="16">
        <v>692</v>
      </c>
      <c r="R40" s="16">
        <v>4</v>
      </c>
      <c r="S40" s="16">
        <v>-248</v>
      </c>
      <c r="T40" s="19">
        <f>692-33-5-36</f>
        <v>618</v>
      </c>
      <c r="U40" s="16">
        <f t="shared" si="0"/>
        <v>-180</v>
      </c>
      <c r="V40" s="30">
        <v>5</v>
      </c>
    </row>
    <row r="41" spans="1:22" ht="15">
      <c r="A41" s="24">
        <v>6</v>
      </c>
      <c r="B41" s="26" t="s">
        <v>237</v>
      </c>
      <c r="C41" s="26" t="s">
        <v>238</v>
      </c>
      <c r="D41" s="26"/>
      <c r="E41" s="25" t="s">
        <v>239</v>
      </c>
      <c r="F41" s="25" t="s">
        <v>1269</v>
      </c>
      <c r="G41" s="25" t="s">
        <v>240</v>
      </c>
      <c r="H41" s="25" t="s">
        <v>241</v>
      </c>
      <c r="I41" s="25" t="s">
        <v>242</v>
      </c>
      <c r="J41" s="25" t="s">
        <v>243</v>
      </c>
      <c r="K41" s="25" t="s">
        <v>244</v>
      </c>
      <c r="L41" s="25" t="s">
        <v>245</v>
      </c>
      <c r="M41" s="25"/>
      <c r="N41" s="25"/>
      <c r="O41" s="25"/>
      <c r="P41" s="25"/>
      <c r="Q41" s="25">
        <v>597</v>
      </c>
      <c r="R41" s="25">
        <v>6</v>
      </c>
      <c r="S41" s="25">
        <v>-343</v>
      </c>
      <c r="T41" s="27">
        <v>597</v>
      </c>
      <c r="U41" s="25">
        <f t="shared" si="0"/>
        <v>-201</v>
      </c>
      <c r="V41" s="31">
        <v>6</v>
      </c>
    </row>
    <row r="42" spans="1:22" ht="15">
      <c r="A42" s="15">
        <v>7</v>
      </c>
      <c r="B42" s="17" t="s">
        <v>144</v>
      </c>
      <c r="C42" s="17" t="s">
        <v>246</v>
      </c>
      <c r="D42" s="17" t="s">
        <v>130</v>
      </c>
      <c r="E42" s="16"/>
      <c r="F42" s="16" t="s">
        <v>247</v>
      </c>
      <c r="G42" s="16" t="s">
        <v>248</v>
      </c>
      <c r="H42" s="16"/>
      <c r="I42" s="16" t="s">
        <v>249</v>
      </c>
      <c r="J42" s="16" t="s">
        <v>250</v>
      </c>
      <c r="K42" s="16" t="s">
        <v>251</v>
      </c>
      <c r="L42" s="16" t="s">
        <v>252</v>
      </c>
      <c r="M42" s="16"/>
      <c r="N42" s="16"/>
      <c r="O42" s="16"/>
      <c r="P42" s="16"/>
      <c r="Q42" s="16">
        <v>569</v>
      </c>
      <c r="R42" s="16">
        <v>7</v>
      </c>
      <c r="S42" s="16">
        <v>-371</v>
      </c>
      <c r="T42" s="19">
        <v>569</v>
      </c>
      <c r="U42" s="16">
        <f t="shared" si="0"/>
        <v>-229</v>
      </c>
      <c r="V42" s="30">
        <v>7</v>
      </c>
    </row>
    <row r="43" spans="1:22" ht="15">
      <c r="A43" s="24">
        <v>8</v>
      </c>
      <c r="B43" s="26" t="s">
        <v>253</v>
      </c>
      <c r="C43" s="26" t="s">
        <v>62</v>
      </c>
      <c r="D43" s="26"/>
      <c r="E43" s="25"/>
      <c r="F43" s="25" t="s">
        <v>254</v>
      </c>
      <c r="G43" s="25"/>
      <c r="H43" s="25" t="s">
        <v>255</v>
      </c>
      <c r="I43" s="25"/>
      <c r="J43" s="25" t="s">
        <v>256</v>
      </c>
      <c r="K43" s="25" t="s">
        <v>257</v>
      </c>
      <c r="L43" s="25" t="s">
        <v>258</v>
      </c>
      <c r="M43" s="25" t="s">
        <v>1269</v>
      </c>
      <c r="N43" s="25"/>
      <c r="O43" s="25" t="s">
        <v>259</v>
      </c>
      <c r="P43" s="25"/>
      <c r="Q43" s="25">
        <v>549</v>
      </c>
      <c r="R43" s="25">
        <v>8</v>
      </c>
      <c r="S43" s="25">
        <v>-391</v>
      </c>
      <c r="T43" s="27">
        <v>549</v>
      </c>
      <c r="U43" s="25">
        <f t="shared" si="0"/>
        <v>-249</v>
      </c>
      <c r="V43" s="31">
        <v>8</v>
      </c>
    </row>
    <row r="44" spans="1:22" ht="15">
      <c r="A44" s="15">
        <v>9</v>
      </c>
      <c r="B44" s="17" t="s">
        <v>260</v>
      </c>
      <c r="C44" s="17" t="s">
        <v>261</v>
      </c>
      <c r="D44" s="17"/>
      <c r="E44" s="16"/>
      <c r="F44" s="16" t="s">
        <v>1269</v>
      </c>
      <c r="G44" s="16" t="s">
        <v>262</v>
      </c>
      <c r="H44" s="16" t="s">
        <v>263</v>
      </c>
      <c r="I44" s="16" t="s">
        <v>264</v>
      </c>
      <c r="J44" s="16" t="s">
        <v>265</v>
      </c>
      <c r="K44" s="16" t="s">
        <v>266</v>
      </c>
      <c r="L44" s="16" t="s">
        <v>267</v>
      </c>
      <c r="M44" s="16"/>
      <c r="N44" s="16"/>
      <c r="O44" s="16"/>
      <c r="P44" s="16"/>
      <c r="Q44" s="16">
        <v>526</v>
      </c>
      <c r="R44" s="16">
        <v>9</v>
      </c>
      <c r="S44" s="16">
        <v>-414</v>
      </c>
      <c r="T44" s="19">
        <v>526</v>
      </c>
      <c r="U44" s="16">
        <f t="shared" si="0"/>
        <v>-272</v>
      </c>
      <c r="V44" s="30">
        <v>9</v>
      </c>
    </row>
    <row r="45" spans="1:22" ht="15">
      <c r="A45" s="24">
        <v>10</v>
      </c>
      <c r="B45" s="26" t="s">
        <v>268</v>
      </c>
      <c r="C45" s="26" t="s">
        <v>261</v>
      </c>
      <c r="D45" s="26"/>
      <c r="E45" s="25"/>
      <c r="F45" s="25"/>
      <c r="G45" s="25" t="s">
        <v>269</v>
      </c>
      <c r="H45" s="25" t="s">
        <v>270</v>
      </c>
      <c r="I45" s="25" t="s">
        <v>271</v>
      </c>
      <c r="J45" s="25" t="s">
        <v>272</v>
      </c>
      <c r="K45" s="25" t="s">
        <v>273</v>
      </c>
      <c r="L45" s="25" t="s">
        <v>274</v>
      </c>
      <c r="M45" s="25"/>
      <c r="N45" s="25" t="s">
        <v>275</v>
      </c>
      <c r="O45" s="25" t="s">
        <v>276</v>
      </c>
      <c r="P45" s="25" t="s">
        <v>277</v>
      </c>
      <c r="Q45" s="25">
        <v>482</v>
      </c>
      <c r="R45" s="25">
        <v>10</v>
      </c>
      <c r="S45" s="25">
        <v>-458</v>
      </c>
      <c r="T45" s="27">
        <v>482</v>
      </c>
      <c r="U45" s="25">
        <f t="shared" si="0"/>
        <v>-316</v>
      </c>
      <c r="V45" s="31">
        <v>10</v>
      </c>
    </row>
    <row r="46" spans="1:22" ht="15">
      <c r="A46" s="15">
        <v>11</v>
      </c>
      <c r="B46" s="17" t="s">
        <v>278</v>
      </c>
      <c r="C46" s="17" t="s">
        <v>279</v>
      </c>
      <c r="D46" s="17"/>
      <c r="E46" s="16"/>
      <c r="F46" s="16" t="s">
        <v>280</v>
      </c>
      <c r="G46" s="16"/>
      <c r="H46" s="16" t="s">
        <v>281</v>
      </c>
      <c r="I46" s="16" t="s">
        <v>282</v>
      </c>
      <c r="J46" s="16"/>
      <c r="K46" s="16"/>
      <c r="L46" s="16" t="s">
        <v>283</v>
      </c>
      <c r="M46" s="16" t="s">
        <v>284</v>
      </c>
      <c r="N46" s="16"/>
      <c r="O46" s="16"/>
      <c r="P46" s="16" t="s">
        <v>285</v>
      </c>
      <c r="Q46" s="16">
        <v>441</v>
      </c>
      <c r="R46" s="16">
        <v>11</v>
      </c>
      <c r="S46" s="16">
        <v>-499</v>
      </c>
      <c r="T46" s="19">
        <v>441</v>
      </c>
      <c r="U46" s="16">
        <f t="shared" si="0"/>
        <v>-357</v>
      </c>
      <c r="V46" s="30">
        <v>11</v>
      </c>
    </row>
    <row r="47" spans="1:22" ht="15">
      <c r="A47" s="24">
        <v>12</v>
      </c>
      <c r="B47" s="26" t="s">
        <v>286</v>
      </c>
      <c r="C47" s="26" t="s">
        <v>287</v>
      </c>
      <c r="D47" s="26"/>
      <c r="E47" s="25" t="s">
        <v>288</v>
      </c>
      <c r="F47" s="25" t="s">
        <v>289</v>
      </c>
      <c r="G47" s="25" t="s">
        <v>290</v>
      </c>
      <c r="H47" s="25" t="s">
        <v>291</v>
      </c>
      <c r="I47" s="25" t="s">
        <v>292</v>
      </c>
      <c r="J47" s="25" t="s">
        <v>293</v>
      </c>
      <c r="K47" s="25" t="s">
        <v>294</v>
      </c>
      <c r="L47" s="25" t="s">
        <v>295</v>
      </c>
      <c r="M47" s="25"/>
      <c r="N47" s="25"/>
      <c r="O47" s="25"/>
      <c r="P47" s="25"/>
      <c r="Q47" s="25">
        <v>437</v>
      </c>
      <c r="R47" s="25">
        <v>12</v>
      </c>
      <c r="S47" s="25">
        <v>-503</v>
      </c>
      <c r="T47" s="27">
        <v>437</v>
      </c>
      <c r="U47" s="25">
        <f t="shared" si="0"/>
        <v>-361</v>
      </c>
      <c r="V47" s="31">
        <v>12</v>
      </c>
    </row>
    <row r="48" spans="1:22" ht="15">
      <c r="A48" s="15">
        <v>13</v>
      </c>
      <c r="B48" s="17" t="s">
        <v>296</v>
      </c>
      <c r="C48" s="17" t="s">
        <v>297</v>
      </c>
      <c r="D48" s="17" t="s">
        <v>130</v>
      </c>
      <c r="E48" s="16"/>
      <c r="F48" s="16" t="s">
        <v>1269</v>
      </c>
      <c r="G48" s="16"/>
      <c r="H48" s="16" t="s">
        <v>298</v>
      </c>
      <c r="I48" s="16"/>
      <c r="J48" s="16"/>
      <c r="K48" s="16" t="s">
        <v>1269</v>
      </c>
      <c r="L48" s="16" t="s">
        <v>236</v>
      </c>
      <c r="M48" s="16"/>
      <c r="N48" s="16"/>
      <c r="O48" s="16" t="s">
        <v>299</v>
      </c>
      <c r="P48" s="16" t="s">
        <v>300</v>
      </c>
      <c r="Q48" s="16">
        <v>342</v>
      </c>
      <c r="R48" s="16">
        <v>13</v>
      </c>
      <c r="S48" s="16">
        <v>-598</v>
      </c>
      <c r="T48" s="19">
        <v>342</v>
      </c>
      <c r="U48" s="16">
        <f t="shared" si="0"/>
        <v>-456</v>
      </c>
      <c r="V48" s="30">
        <v>13</v>
      </c>
    </row>
    <row r="49" spans="1:22" ht="15">
      <c r="A49" s="24">
        <v>14</v>
      </c>
      <c r="B49" s="26" t="s">
        <v>301</v>
      </c>
      <c r="C49" s="26" t="s">
        <v>302</v>
      </c>
      <c r="D49" s="26"/>
      <c r="E49" s="25" t="s">
        <v>303</v>
      </c>
      <c r="F49" s="25" t="s">
        <v>304</v>
      </c>
      <c r="G49" s="25" t="s">
        <v>305</v>
      </c>
      <c r="H49" s="25" t="s">
        <v>306</v>
      </c>
      <c r="I49" s="25" t="s">
        <v>307</v>
      </c>
      <c r="J49" s="25"/>
      <c r="K49" s="25"/>
      <c r="L49" s="25"/>
      <c r="M49" s="25"/>
      <c r="N49" s="25"/>
      <c r="O49" s="25"/>
      <c r="P49" s="25"/>
      <c r="Q49" s="25">
        <v>298</v>
      </c>
      <c r="R49" s="25">
        <v>14</v>
      </c>
      <c r="S49" s="25">
        <v>-642</v>
      </c>
      <c r="T49" s="27">
        <v>298</v>
      </c>
      <c r="U49" s="25">
        <f t="shared" si="0"/>
        <v>-500</v>
      </c>
      <c r="V49" s="31">
        <v>14</v>
      </c>
    </row>
    <row r="50" spans="1:22" ht="15">
      <c r="A50" s="15">
        <v>15</v>
      </c>
      <c r="B50" s="17" t="s">
        <v>308</v>
      </c>
      <c r="C50" s="17" t="s">
        <v>309</v>
      </c>
      <c r="D50" s="17" t="s">
        <v>130</v>
      </c>
      <c r="E50" s="16"/>
      <c r="F50" s="16" t="s">
        <v>310</v>
      </c>
      <c r="G50" s="16" t="s">
        <v>311</v>
      </c>
      <c r="H50" s="16" t="s">
        <v>312</v>
      </c>
      <c r="I50" s="16"/>
      <c r="J50" s="16"/>
      <c r="K50" s="16"/>
      <c r="L50" s="16"/>
      <c r="M50" s="16"/>
      <c r="N50" s="16"/>
      <c r="O50" s="16"/>
      <c r="P50" s="16"/>
      <c r="Q50" s="16">
        <v>239</v>
      </c>
      <c r="R50" s="16">
        <v>15</v>
      </c>
      <c r="S50" s="16">
        <v>-701</v>
      </c>
      <c r="T50" s="19">
        <v>239</v>
      </c>
      <c r="U50" s="16">
        <f t="shared" si="0"/>
        <v>-559</v>
      </c>
      <c r="V50" s="30">
        <v>15</v>
      </c>
    </row>
    <row r="51" spans="1:22" ht="15">
      <c r="A51" s="24">
        <v>16</v>
      </c>
      <c r="B51" s="26" t="s">
        <v>313</v>
      </c>
      <c r="C51" s="26" t="s">
        <v>314</v>
      </c>
      <c r="D51" s="26" t="s">
        <v>315</v>
      </c>
      <c r="E51" s="25"/>
      <c r="F51" s="25" t="s">
        <v>1269</v>
      </c>
      <c r="G51" s="25" t="s">
        <v>316</v>
      </c>
      <c r="H51" s="25" t="s">
        <v>317</v>
      </c>
      <c r="I51" s="25" t="s">
        <v>318</v>
      </c>
      <c r="J51" s="25"/>
      <c r="K51" s="25" t="s">
        <v>319</v>
      </c>
      <c r="L51" s="25"/>
      <c r="M51" s="25"/>
      <c r="N51" s="25"/>
      <c r="O51" s="25"/>
      <c r="P51" s="25"/>
      <c r="Q51" s="25">
        <v>237</v>
      </c>
      <c r="R51" s="25">
        <v>16</v>
      </c>
      <c r="S51" s="25">
        <v>-703</v>
      </c>
      <c r="T51" s="27">
        <v>237</v>
      </c>
      <c r="U51" s="25">
        <f t="shared" si="0"/>
        <v>-561</v>
      </c>
      <c r="V51" s="31">
        <v>16</v>
      </c>
    </row>
    <row r="52" spans="1:22" ht="15">
      <c r="A52" s="15">
        <v>17</v>
      </c>
      <c r="B52" s="17" t="s">
        <v>320</v>
      </c>
      <c r="C52" s="17" t="s">
        <v>49</v>
      </c>
      <c r="D52" s="17"/>
      <c r="E52" s="16"/>
      <c r="F52" s="16"/>
      <c r="G52" s="16" t="s">
        <v>321</v>
      </c>
      <c r="H52" s="16" t="s">
        <v>322</v>
      </c>
      <c r="I52" s="16" t="s">
        <v>323</v>
      </c>
      <c r="J52" s="16" t="s">
        <v>324</v>
      </c>
      <c r="K52" s="16"/>
      <c r="L52" s="16"/>
      <c r="M52" s="16"/>
      <c r="N52" s="16"/>
      <c r="O52" s="16"/>
      <c r="P52" s="16"/>
      <c r="Q52" s="16">
        <v>236</v>
      </c>
      <c r="R52" s="16">
        <v>17</v>
      </c>
      <c r="S52" s="16">
        <v>-704</v>
      </c>
      <c r="T52" s="19">
        <v>236</v>
      </c>
      <c r="U52" s="16">
        <f t="shared" si="0"/>
        <v>-562</v>
      </c>
      <c r="V52" s="30">
        <v>17</v>
      </c>
    </row>
    <row r="53" spans="1:22" ht="15">
      <c r="A53" s="24">
        <v>18</v>
      </c>
      <c r="B53" s="26" t="s">
        <v>325</v>
      </c>
      <c r="C53" s="26" t="s">
        <v>326</v>
      </c>
      <c r="D53" s="26" t="s">
        <v>35</v>
      </c>
      <c r="E53" s="25"/>
      <c r="F53" s="25"/>
      <c r="G53" s="25"/>
      <c r="H53" s="25"/>
      <c r="I53" s="25"/>
      <c r="J53" s="25"/>
      <c r="K53" s="25"/>
      <c r="L53" s="25"/>
      <c r="M53" s="25"/>
      <c r="N53" s="25" t="s">
        <v>327</v>
      </c>
      <c r="O53" s="25" t="s">
        <v>328</v>
      </c>
      <c r="P53" s="25"/>
      <c r="Q53" s="25">
        <v>200</v>
      </c>
      <c r="R53" s="25">
        <v>18</v>
      </c>
      <c r="S53" s="25">
        <v>-740</v>
      </c>
      <c r="T53" s="27">
        <v>200</v>
      </c>
      <c r="U53" s="25">
        <f t="shared" si="0"/>
        <v>-598</v>
      </c>
      <c r="V53" s="31">
        <v>18</v>
      </c>
    </row>
    <row r="54" spans="1:22" ht="15">
      <c r="A54" s="15">
        <v>19</v>
      </c>
      <c r="B54" s="17" t="s">
        <v>329</v>
      </c>
      <c r="C54" s="17" t="s">
        <v>129</v>
      </c>
      <c r="D54" s="17"/>
      <c r="E54" s="16"/>
      <c r="F54" s="16"/>
      <c r="G54" s="16"/>
      <c r="H54" s="16" t="s">
        <v>330</v>
      </c>
      <c r="I54" s="16"/>
      <c r="J54" s="16" t="s">
        <v>331</v>
      </c>
      <c r="K54" s="16"/>
      <c r="L54" s="16"/>
      <c r="M54" s="16"/>
      <c r="N54" s="16"/>
      <c r="O54" s="16"/>
      <c r="P54" s="16"/>
      <c r="Q54" s="16">
        <v>155</v>
      </c>
      <c r="R54" s="16">
        <v>19</v>
      </c>
      <c r="S54" s="16">
        <v>-785</v>
      </c>
      <c r="T54" s="19">
        <v>155</v>
      </c>
      <c r="U54" s="16">
        <f t="shared" si="0"/>
        <v>-643</v>
      </c>
      <c r="V54" s="30">
        <v>19</v>
      </c>
    </row>
    <row r="55" spans="1:22" ht="15">
      <c r="A55" s="24">
        <v>20</v>
      </c>
      <c r="B55" s="26" t="s">
        <v>332</v>
      </c>
      <c r="C55" s="26" t="s">
        <v>164</v>
      </c>
      <c r="D55" s="26"/>
      <c r="E55" s="25"/>
      <c r="F55" s="25" t="s">
        <v>333</v>
      </c>
      <c r="G55" s="25"/>
      <c r="H55" s="25"/>
      <c r="I55" s="25"/>
      <c r="J55" s="25"/>
      <c r="K55" s="25" t="s">
        <v>1269</v>
      </c>
      <c r="L55" s="25" t="s">
        <v>334</v>
      </c>
      <c r="M55" s="25"/>
      <c r="N55" s="25"/>
      <c r="O55" s="25"/>
      <c r="P55" s="25"/>
      <c r="Q55" s="25">
        <v>83</v>
      </c>
      <c r="R55" s="25">
        <v>20</v>
      </c>
      <c r="S55" s="25">
        <v>-857</v>
      </c>
      <c r="T55" s="27">
        <v>83</v>
      </c>
      <c r="U55" s="25">
        <f t="shared" si="0"/>
        <v>-715</v>
      </c>
      <c r="V55" s="31">
        <v>20</v>
      </c>
    </row>
    <row r="56" spans="1:22" ht="15">
      <c r="A56" s="15">
        <v>21</v>
      </c>
      <c r="B56" s="17" t="s">
        <v>335</v>
      </c>
      <c r="C56" s="17" t="s">
        <v>336</v>
      </c>
      <c r="D56" s="17" t="s">
        <v>337</v>
      </c>
      <c r="E56" s="16"/>
      <c r="F56" s="16"/>
      <c r="G56" s="16"/>
      <c r="H56" s="16"/>
      <c r="I56" s="16"/>
      <c r="J56" s="16"/>
      <c r="K56" s="16"/>
      <c r="L56" s="16" t="s">
        <v>338</v>
      </c>
      <c r="M56" s="16"/>
      <c r="N56" s="16"/>
      <c r="O56" s="16"/>
      <c r="P56" s="16"/>
      <c r="Q56" s="16">
        <v>74</v>
      </c>
      <c r="R56" s="16">
        <v>21</v>
      </c>
      <c r="S56" s="16">
        <v>-866</v>
      </c>
      <c r="T56" s="19">
        <v>74</v>
      </c>
      <c r="U56" s="16">
        <f t="shared" si="0"/>
        <v>-724</v>
      </c>
      <c r="V56" s="30">
        <v>21</v>
      </c>
    </row>
    <row r="57" spans="1:22" ht="15">
      <c r="A57" s="24">
        <v>22</v>
      </c>
      <c r="B57" s="26" t="s">
        <v>153</v>
      </c>
      <c r="C57" s="26" t="s">
        <v>154</v>
      </c>
      <c r="D57" s="26" t="s">
        <v>35</v>
      </c>
      <c r="E57" s="25"/>
      <c r="F57" s="25"/>
      <c r="G57" s="25"/>
      <c r="H57" s="25"/>
      <c r="I57" s="25"/>
      <c r="J57" s="25" t="s">
        <v>1269</v>
      </c>
      <c r="K57" s="25"/>
      <c r="L57" s="25" t="s">
        <v>339</v>
      </c>
      <c r="M57" s="25"/>
      <c r="N57" s="25"/>
      <c r="O57" s="25"/>
      <c r="P57" s="25"/>
      <c r="Q57" s="25">
        <v>46</v>
      </c>
      <c r="R57" s="25">
        <v>22</v>
      </c>
      <c r="S57" s="25">
        <v>-894</v>
      </c>
      <c r="T57" s="27">
        <v>46</v>
      </c>
      <c r="U57" s="25">
        <f t="shared" si="0"/>
        <v>-752</v>
      </c>
      <c r="V57" s="31">
        <v>22</v>
      </c>
    </row>
    <row r="58" spans="1:22" ht="15">
      <c r="A58" s="15">
        <v>23</v>
      </c>
      <c r="B58" s="17" t="s">
        <v>340</v>
      </c>
      <c r="C58" s="17" t="s">
        <v>341</v>
      </c>
      <c r="D58" s="17"/>
      <c r="E58" s="16"/>
      <c r="F58" s="16"/>
      <c r="G58" s="16" t="s">
        <v>342</v>
      </c>
      <c r="H58" s="16"/>
      <c r="I58" s="16"/>
      <c r="J58" s="16"/>
      <c r="K58" s="16"/>
      <c r="L58" s="16"/>
      <c r="M58" s="16"/>
      <c r="N58" s="16"/>
      <c r="O58" s="16"/>
      <c r="P58" s="16"/>
      <c r="Q58" s="16">
        <v>24</v>
      </c>
      <c r="R58" s="16">
        <v>23</v>
      </c>
      <c r="S58" s="16">
        <v>-916</v>
      </c>
      <c r="T58" s="19">
        <v>24</v>
      </c>
      <c r="U58" s="16">
        <f t="shared" si="0"/>
        <v>-774</v>
      </c>
      <c r="V58" s="30">
        <v>23</v>
      </c>
    </row>
    <row r="59" spans="1:22" ht="15">
      <c r="A59" s="24">
        <v>24</v>
      </c>
      <c r="B59" s="26" t="s">
        <v>340</v>
      </c>
      <c r="C59" s="26" t="s">
        <v>343</v>
      </c>
      <c r="D59" s="26"/>
      <c r="E59" s="25"/>
      <c r="F59" s="25"/>
      <c r="G59" s="25"/>
      <c r="H59" s="25"/>
      <c r="I59" s="25"/>
      <c r="J59" s="25" t="s">
        <v>1269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8"/>
    </row>
    <row r="60" spans="1:22" ht="15">
      <c r="A60" s="15">
        <v>25</v>
      </c>
      <c r="B60" s="17" t="s">
        <v>344</v>
      </c>
      <c r="C60" s="17" t="s">
        <v>345</v>
      </c>
      <c r="D60" s="17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 t="s">
        <v>346</v>
      </c>
      <c r="Q60" s="16"/>
      <c r="R60" s="16"/>
      <c r="S60" s="16"/>
      <c r="T60" s="16"/>
      <c r="U60" s="16"/>
      <c r="V60" s="28"/>
    </row>
    <row r="61" spans="1:22" ht="15">
      <c r="A61" s="24">
        <v>26</v>
      </c>
      <c r="B61" s="26" t="s">
        <v>347</v>
      </c>
      <c r="C61" s="26" t="s">
        <v>348</v>
      </c>
      <c r="D61" s="26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 t="s">
        <v>349</v>
      </c>
      <c r="Q61" s="25"/>
      <c r="R61" s="25"/>
      <c r="S61" s="25"/>
      <c r="T61" s="25"/>
      <c r="U61" s="25"/>
      <c r="V61" s="28"/>
    </row>
    <row r="62" spans="1:22" ht="15.75" thickBot="1">
      <c r="A62" s="20">
        <v>27</v>
      </c>
      <c r="B62" s="22" t="s">
        <v>350</v>
      </c>
      <c r="C62" s="22" t="s">
        <v>172</v>
      </c>
      <c r="D62" s="22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 t="s">
        <v>351</v>
      </c>
      <c r="Q62" s="21"/>
      <c r="R62" s="21"/>
      <c r="S62" s="21"/>
      <c r="T62" s="21"/>
      <c r="U62" s="21"/>
      <c r="V62" s="23"/>
    </row>
    <row r="64" ht="15.75">
      <c r="A64" s="2" t="s">
        <v>0</v>
      </c>
    </row>
    <row r="66" ht="15.75">
      <c r="A66" s="3" t="s">
        <v>352</v>
      </c>
    </row>
    <row r="67" ht="15.75" thickBot="1"/>
    <row r="68" spans="1:22" ht="15">
      <c r="A68" s="4" t="s">
        <v>2</v>
      </c>
      <c r="B68" s="5" t="s">
        <v>3</v>
      </c>
      <c r="C68" s="5" t="s">
        <v>4</v>
      </c>
      <c r="D68" s="5" t="s">
        <v>5</v>
      </c>
      <c r="E68" s="5" t="s">
        <v>6</v>
      </c>
      <c r="F68" s="5" t="s">
        <v>7</v>
      </c>
      <c r="G68" s="5" t="s">
        <v>8</v>
      </c>
      <c r="H68" s="5" t="s">
        <v>9</v>
      </c>
      <c r="I68" s="5" t="s">
        <v>10</v>
      </c>
      <c r="J68" s="5" t="s">
        <v>11</v>
      </c>
      <c r="K68" s="5" t="s">
        <v>12</v>
      </c>
      <c r="L68" s="5" t="s">
        <v>13</v>
      </c>
      <c r="M68" s="5" t="s">
        <v>14</v>
      </c>
      <c r="N68" s="5" t="s">
        <v>15</v>
      </c>
      <c r="O68" s="5" t="s">
        <v>16</v>
      </c>
      <c r="P68" s="5" t="s">
        <v>17</v>
      </c>
      <c r="Q68" s="5" t="s">
        <v>18</v>
      </c>
      <c r="R68" s="5" t="s">
        <v>19</v>
      </c>
      <c r="S68" s="5" t="s">
        <v>20</v>
      </c>
      <c r="T68" s="5" t="s">
        <v>1271</v>
      </c>
      <c r="U68" s="5" t="s">
        <v>20</v>
      </c>
      <c r="V68" s="6" t="s">
        <v>1272</v>
      </c>
    </row>
    <row r="69" spans="1:22" ht="15">
      <c r="A69" s="7">
        <v>1</v>
      </c>
      <c r="B69" s="13" t="s">
        <v>353</v>
      </c>
      <c r="C69" s="13" t="s">
        <v>354</v>
      </c>
      <c r="D69" s="13" t="s">
        <v>165</v>
      </c>
      <c r="E69" s="12" t="s">
        <v>355</v>
      </c>
      <c r="F69" s="12" t="s">
        <v>356</v>
      </c>
      <c r="G69" s="12" t="s">
        <v>357</v>
      </c>
      <c r="H69" s="14" t="s">
        <v>358</v>
      </c>
      <c r="I69" s="12" t="s">
        <v>359</v>
      </c>
      <c r="J69" s="12" t="s">
        <v>360</v>
      </c>
      <c r="K69" s="14" t="s">
        <v>361</v>
      </c>
      <c r="L69" s="14" t="s">
        <v>362</v>
      </c>
      <c r="M69" s="12" t="s">
        <v>363</v>
      </c>
      <c r="N69" s="12" t="s">
        <v>364</v>
      </c>
      <c r="O69" s="12" t="s">
        <v>365</v>
      </c>
      <c r="P69" s="12" t="s">
        <v>366</v>
      </c>
      <c r="Q69" s="12">
        <v>1056</v>
      </c>
      <c r="R69" s="12">
        <v>1</v>
      </c>
      <c r="S69" s="12"/>
      <c r="T69" s="14">
        <f>1056-76-78-71</f>
        <v>831</v>
      </c>
      <c r="U69" s="12"/>
      <c r="V69" s="29">
        <v>1</v>
      </c>
    </row>
    <row r="70" spans="1:22" ht="15">
      <c r="A70" s="24">
        <v>2</v>
      </c>
      <c r="B70" s="26" t="s">
        <v>48</v>
      </c>
      <c r="C70" s="26" t="s">
        <v>145</v>
      </c>
      <c r="D70" s="26" t="s">
        <v>367</v>
      </c>
      <c r="E70" s="25"/>
      <c r="F70" s="25" t="s">
        <v>368</v>
      </c>
      <c r="G70" s="25" t="s">
        <v>369</v>
      </c>
      <c r="H70" s="25" t="s">
        <v>370</v>
      </c>
      <c r="I70" s="25" t="s">
        <v>371</v>
      </c>
      <c r="J70" s="25" t="s">
        <v>372</v>
      </c>
      <c r="K70" s="25" t="s">
        <v>373</v>
      </c>
      <c r="L70" s="25" t="s">
        <v>1269</v>
      </c>
      <c r="M70" s="25"/>
      <c r="N70" s="25" t="s">
        <v>374</v>
      </c>
      <c r="O70" s="25" t="s">
        <v>375</v>
      </c>
      <c r="P70" s="25" t="s">
        <v>376</v>
      </c>
      <c r="Q70" s="25">
        <v>823</v>
      </c>
      <c r="R70" s="25">
        <v>2</v>
      </c>
      <c r="S70" s="25">
        <v>-233</v>
      </c>
      <c r="T70" s="27">
        <v>823</v>
      </c>
      <c r="U70" s="25">
        <f>T70-$T$69</f>
        <v>-8</v>
      </c>
      <c r="V70" s="31">
        <v>2</v>
      </c>
    </row>
    <row r="71" spans="1:22" ht="15">
      <c r="A71" s="7">
        <v>3</v>
      </c>
      <c r="B71" s="13" t="s">
        <v>377</v>
      </c>
      <c r="C71" s="13" t="s">
        <v>378</v>
      </c>
      <c r="D71" s="13" t="s">
        <v>379</v>
      </c>
      <c r="E71" s="12" t="s">
        <v>380</v>
      </c>
      <c r="F71" s="12" t="s">
        <v>381</v>
      </c>
      <c r="G71" s="12"/>
      <c r="H71" s="12" t="s">
        <v>382</v>
      </c>
      <c r="I71" s="12" t="s">
        <v>383</v>
      </c>
      <c r="J71" s="12" t="s">
        <v>384</v>
      </c>
      <c r="K71" s="12" t="s">
        <v>385</v>
      </c>
      <c r="L71" s="12" t="s">
        <v>386</v>
      </c>
      <c r="M71" s="12"/>
      <c r="N71" s="12"/>
      <c r="O71" s="12"/>
      <c r="P71" s="12"/>
      <c r="Q71" s="12">
        <v>700</v>
      </c>
      <c r="R71" s="12">
        <v>3</v>
      </c>
      <c r="S71" s="12">
        <v>-356</v>
      </c>
      <c r="T71" s="14">
        <v>700</v>
      </c>
      <c r="U71" s="16">
        <f>T71-$T$69</f>
        <v>-131</v>
      </c>
      <c r="V71" s="29">
        <v>3</v>
      </c>
    </row>
    <row r="72" spans="1:22" ht="15">
      <c r="A72" s="24">
        <v>4</v>
      </c>
      <c r="B72" s="26" t="s">
        <v>227</v>
      </c>
      <c r="C72" s="26" t="s">
        <v>387</v>
      </c>
      <c r="D72" s="26" t="s">
        <v>388</v>
      </c>
      <c r="E72" s="25" t="s">
        <v>389</v>
      </c>
      <c r="F72" s="25" t="s">
        <v>390</v>
      </c>
      <c r="G72" s="25" t="s">
        <v>1269</v>
      </c>
      <c r="H72" s="25" t="s">
        <v>391</v>
      </c>
      <c r="I72" s="25" t="s">
        <v>392</v>
      </c>
      <c r="J72" s="25" t="s">
        <v>393</v>
      </c>
      <c r="K72" s="25" t="s">
        <v>394</v>
      </c>
      <c r="L72" s="27" t="s">
        <v>395</v>
      </c>
      <c r="M72" s="25" t="s">
        <v>396</v>
      </c>
      <c r="N72" s="25" t="s">
        <v>397</v>
      </c>
      <c r="O72" s="25" t="s">
        <v>398</v>
      </c>
      <c r="P72" s="25" t="s">
        <v>1269</v>
      </c>
      <c r="Q72" s="25">
        <v>624</v>
      </c>
      <c r="R72" s="25">
        <v>4</v>
      </c>
      <c r="S72" s="25">
        <v>-432</v>
      </c>
      <c r="T72" s="27">
        <f>624-28</f>
        <v>596</v>
      </c>
      <c r="U72" s="25">
        <f>T72-$T$69</f>
        <v>-235</v>
      </c>
      <c r="V72" s="31">
        <v>4</v>
      </c>
    </row>
    <row r="73" spans="1:22" ht="15">
      <c r="A73" s="7">
        <v>5</v>
      </c>
      <c r="B73" s="13" t="s">
        <v>399</v>
      </c>
      <c r="C73" s="13" t="s">
        <v>400</v>
      </c>
      <c r="D73" s="13" t="s">
        <v>165</v>
      </c>
      <c r="E73" s="12" t="s">
        <v>401</v>
      </c>
      <c r="F73" s="12" t="s">
        <v>402</v>
      </c>
      <c r="G73" s="12" t="s">
        <v>403</v>
      </c>
      <c r="H73" s="12" t="s">
        <v>404</v>
      </c>
      <c r="I73" s="12" t="s">
        <v>405</v>
      </c>
      <c r="J73" s="12"/>
      <c r="K73" s="12" t="s">
        <v>406</v>
      </c>
      <c r="L73" s="12"/>
      <c r="M73" s="12"/>
      <c r="N73" s="12"/>
      <c r="O73" s="12"/>
      <c r="P73" s="12" t="s">
        <v>407</v>
      </c>
      <c r="Q73" s="12">
        <v>444</v>
      </c>
      <c r="R73" s="12">
        <v>5</v>
      </c>
      <c r="S73" s="12">
        <v>-612</v>
      </c>
      <c r="T73" s="14">
        <v>444</v>
      </c>
      <c r="U73" s="16">
        <f>T73-$T$69</f>
        <v>-387</v>
      </c>
      <c r="V73" s="29">
        <v>5</v>
      </c>
    </row>
    <row r="74" spans="1:22" ht="15">
      <c r="A74" s="24">
        <v>6</v>
      </c>
      <c r="B74" s="26" t="s">
        <v>408</v>
      </c>
      <c r="C74" s="26" t="s">
        <v>164</v>
      </c>
      <c r="D74" s="26" t="s">
        <v>367</v>
      </c>
      <c r="E74" s="25"/>
      <c r="F74" s="25" t="s">
        <v>409</v>
      </c>
      <c r="G74" s="25" t="s">
        <v>410</v>
      </c>
      <c r="H74" s="25" t="s">
        <v>411</v>
      </c>
      <c r="I74" s="25" t="s">
        <v>412</v>
      </c>
      <c r="J74" s="25" t="s">
        <v>1269</v>
      </c>
      <c r="K74" s="25"/>
      <c r="L74" s="25"/>
      <c r="M74" s="25"/>
      <c r="N74" s="25" t="s">
        <v>1269</v>
      </c>
      <c r="O74" s="25"/>
      <c r="P74" s="25"/>
      <c r="Q74" s="25">
        <v>246</v>
      </c>
      <c r="R74" s="25">
        <v>6</v>
      </c>
      <c r="S74" s="25">
        <v>-810</v>
      </c>
      <c r="T74" s="27">
        <v>246</v>
      </c>
      <c r="U74" s="25">
        <f>T74-$T$69</f>
        <v>-585</v>
      </c>
      <c r="V74" s="31">
        <v>6</v>
      </c>
    </row>
    <row r="75" spans="1:22" ht="15.75" thickBot="1">
      <c r="A75" s="8">
        <v>7</v>
      </c>
      <c r="B75" s="10" t="s">
        <v>413</v>
      </c>
      <c r="C75" s="10" t="s">
        <v>414</v>
      </c>
      <c r="D75" s="10" t="s">
        <v>415</v>
      </c>
      <c r="E75" s="9" t="s">
        <v>416</v>
      </c>
      <c r="F75" s="9"/>
      <c r="G75" s="9"/>
      <c r="H75" s="9" t="s">
        <v>417</v>
      </c>
      <c r="I75" s="9" t="s">
        <v>418</v>
      </c>
      <c r="J75" s="9" t="s">
        <v>419</v>
      </c>
      <c r="K75" s="9" t="s">
        <v>420</v>
      </c>
      <c r="L75" s="9"/>
      <c r="M75" s="9"/>
      <c r="N75" s="9" t="s">
        <v>421</v>
      </c>
      <c r="O75" s="9"/>
      <c r="P75" s="9"/>
      <c r="Q75" s="9">
        <v>219</v>
      </c>
      <c r="R75" s="9">
        <v>7</v>
      </c>
      <c r="S75" s="9">
        <v>-837</v>
      </c>
      <c r="T75" s="32">
        <v>219</v>
      </c>
      <c r="U75" s="21">
        <f>T75-$T$69</f>
        <v>-612</v>
      </c>
      <c r="V75" s="33">
        <v>7</v>
      </c>
    </row>
    <row r="77" ht="15.75">
      <c r="A77" s="2" t="s">
        <v>0</v>
      </c>
    </row>
    <row r="79" ht="15.75">
      <c r="A79" s="3" t="s">
        <v>422</v>
      </c>
    </row>
    <row r="80" ht="15.75" thickBot="1"/>
    <row r="81" spans="1:22" ht="15">
      <c r="A81" s="4" t="s">
        <v>2</v>
      </c>
      <c r="B81" s="5" t="s">
        <v>3</v>
      </c>
      <c r="C81" s="5" t="s">
        <v>4</v>
      </c>
      <c r="D81" s="5" t="s">
        <v>5</v>
      </c>
      <c r="E81" s="5" t="s">
        <v>6</v>
      </c>
      <c r="F81" s="5" t="s">
        <v>7</v>
      </c>
      <c r="G81" s="5" t="s">
        <v>8</v>
      </c>
      <c r="H81" s="5" t="s">
        <v>9</v>
      </c>
      <c r="I81" s="5" t="s">
        <v>10</v>
      </c>
      <c r="J81" s="5" t="s">
        <v>11</v>
      </c>
      <c r="K81" s="5" t="s">
        <v>12</v>
      </c>
      <c r="L81" s="5" t="s">
        <v>13</v>
      </c>
      <c r="M81" s="5" t="s">
        <v>14</v>
      </c>
      <c r="N81" s="5" t="s">
        <v>15</v>
      </c>
      <c r="O81" s="5" t="s">
        <v>16</v>
      </c>
      <c r="P81" s="5" t="s">
        <v>17</v>
      </c>
      <c r="Q81" s="5" t="s">
        <v>18</v>
      </c>
      <c r="R81" s="5" t="s">
        <v>19</v>
      </c>
      <c r="S81" s="5" t="s">
        <v>20</v>
      </c>
      <c r="T81" s="5" t="s">
        <v>1271</v>
      </c>
      <c r="U81" s="5" t="s">
        <v>20</v>
      </c>
      <c r="V81" s="6" t="s">
        <v>1272</v>
      </c>
    </row>
    <row r="82" spans="1:22" ht="15">
      <c r="A82" s="7">
        <v>1</v>
      </c>
      <c r="B82" s="13" t="s">
        <v>423</v>
      </c>
      <c r="C82" s="13" t="s">
        <v>424</v>
      </c>
      <c r="D82" s="13" t="s">
        <v>415</v>
      </c>
      <c r="E82" s="12" t="s">
        <v>425</v>
      </c>
      <c r="F82" s="12" t="s">
        <v>426</v>
      </c>
      <c r="G82" s="14" t="s">
        <v>427</v>
      </c>
      <c r="H82" s="12" t="s">
        <v>428</v>
      </c>
      <c r="I82" s="12" t="s">
        <v>429</v>
      </c>
      <c r="J82" s="14" t="s">
        <v>430</v>
      </c>
      <c r="K82" s="12" t="s">
        <v>431</v>
      </c>
      <c r="L82" s="12" t="s">
        <v>432</v>
      </c>
      <c r="M82" s="12" t="s">
        <v>433</v>
      </c>
      <c r="N82" s="12" t="s">
        <v>434</v>
      </c>
      <c r="O82" s="14" t="s">
        <v>435</v>
      </c>
      <c r="P82" s="12" t="s">
        <v>436</v>
      </c>
      <c r="Q82" s="12">
        <v>1069</v>
      </c>
      <c r="R82" s="12">
        <v>1</v>
      </c>
      <c r="S82" s="12"/>
      <c r="T82" s="14">
        <f>1069-61-66-74</f>
        <v>868</v>
      </c>
      <c r="U82" s="12"/>
      <c r="V82" s="29">
        <v>1</v>
      </c>
    </row>
    <row r="83" spans="1:22" ht="15">
      <c r="A83" s="24">
        <v>2</v>
      </c>
      <c r="B83" s="26" t="s">
        <v>437</v>
      </c>
      <c r="C83" s="26" t="s">
        <v>302</v>
      </c>
      <c r="D83" s="26" t="s">
        <v>379</v>
      </c>
      <c r="E83" s="27" t="s">
        <v>438</v>
      </c>
      <c r="F83" s="27" t="s">
        <v>439</v>
      </c>
      <c r="G83" s="25"/>
      <c r="H83" s="25" t="s">
        <v>440</v>
      </c>
      <c r="I83" s="25" t="s">
        <v>441</v>
      </c>
      <c r="J83" s="25" t="s">
        <v>442</v>
      </c>
      <c r="K83" s="25" t="s">
        <v>443</v>
      </c>
      <c r="L83" s="25" t="s">
        <v>444</v>
      </c>
      <c r="M83" s="25" t="s">
        <v>445</v>
      </c>
      <c r="N83" s="25" t="s">
        <v>446</v>
      </c>
      <c r="O83" s="25" t="s">
        <v>429</v>
      </c>
      <c r="P83" s="25" t="s">
        <v>447</v>
      </c>
      <c r="Q83" s="25">
        <v>940</v>
      </c>
      <c r="R83" s="25">
        <v>2</v>
      </c>
      <c r="S83" s="25">
        <v>-129</v>
      </c>
      <c r="T83" s="27">
        <f>940-65-51</f>
        <v>824</v>
      </c>
      <c r="U83" s="25">
        <f>T83-$T$82</f>
        <v>-44</v>
      </c>
      <c r="V83" s="31">
        <v>2</v>
      </c>
    </row>
    <row r="84" spans="1:22" ht="15">
      <c r="A84" s="7">
        <v>3</v>
      </c>
      <c r="B84" s="13" t="s">
        <v>448</v>
      </c>
      <c r="C84" s="13" t="s">
        <v>449</v>
      </c>
      <c r="D84" s="13" t="s">
        <v>379</v>
      </c>
      <c r="E84" s="12" t="s">
        <v>450</v>
      </c>
      <c r="F84" s="12" t="s">
        <v>451</v>
      </c>
      <c r="G84" s="12"/>
      <c r="H84" s="12" t="s">
        <v>452</v>
      </c>
      <c r="I84" s="12" t="s">
        <v>453</v>
      </c>
      <c r="J84" s="12" t="s">
        <v>454</v>
      </c>
      <c r="K84" s="12" t="s">
        <v>455</v>
      </c>
      <c r="L84" s="14" t="s">
        <v>456</v>
      </c>
      <c r="M84" s="12" t="s">
        <v>457</v>
      </c>
      <c r="N84" s="12" t="s">
        <v>458</v>
      </c>
      <c r="O84" s="12" t="s">
        <v>459</v>
      </c>
      <c r="P84" s="14" t="s">
        <v>460</v>
      </c>
      <c r="Q84" s="12">
        <v>919</v>
      </c>
      <c r="R84" s="12">
        <v>3</v>
      </c>
      <c r="S84" s="12">
        <v>-150</v>
      </c>
      <c r="T84" s="14">
        <f>919-67-33</f>
        <v>819</v>
      </c>
      <c r="U84" s="16">
        <f aca="true" t="shared" si="1" ref="U84:U95">T84-$T$82</f>
        <v>-49</v>
      </c>
      <c r="V84" s="29">
        <v>3</v>
      </c>
    </row>
    <row r="85" spans="1:22" ht="15">
      <c r="A85" s="24">
        <v>4</v>
      </c>
      <c r="B85" s="26" t="s">
        <v>461</v>
      </c>
      <c r="C85" s="26" t="s">
        <v>462</v>
      </c>
      <c r="D85" s="26" t="s">
        <v>165</v>
      </c>
      <c r="E85" s="25" t="s">
        <v>463</v>
      </c>
      <c r="F85" s="27" t="s">
        <v>464</v>
      </c>
      <c r="G85" s="25" t="s">
        <v>465</v>
      </c>
      <c r="H85" s="25" t="s">
        <v>466</v>
      </c>
      <c r="I85" s="25" t="s">
        <v>1269</v>
      </c>
      <c r="J85" s="27" t="s">
        <v>467</v>
      </c>
      <c r="K85" s="25" t="s">
        <v>468</v>
      </c>
      <c r="L85" s="25" t="s">
        <v>469</v>
      </c>
      <c r="M85" s="25" t="s">
        <v>470</v>
      </c>
      <c r="N85" s="25" t="s">
        <v>471</v>
      </c>
      <c r="O85" s="25" t="s">
        <v>472</v>
      </c>
      <c r="P85" s="25" t="s">
        <v>473</v>
      </c>
      <c r="Q85" s="25">
        <v>911</v>
      </c>
      <c r="R85" s="25">
        <v>4</v>
      </c>
      <c r="S85" s="25">
        <v>-158</v>
      </c>
      <c r="T85" s="27">
        <f>911-41-72</f>
        <v>798</v>
      </c>
      <c r="U85" s="25">
        <f t="shared" si="1"/>
        <v>-70</v>
      </c>
      <c r="V85" s="31">
        <v>4</v>
      </c>
    </row>
    <row r="86" spans="1:22" ht="15">
      <c r="A86" s="7">
        <v>5</v>
      </c>
      <c r="B86" s="13" t="s">
        <v>474</v>
      </c>
      <c r="C86" s="13" t="s">
        <v>475</v>
      </c>
      <c r="D86" s="13" t="s">
        <v>379</v>
      </c>
      <c r="E86" s="12" t="s">
        <v>476</v>
      </c>
      <c r="F86" s="12"/>
      <c r="G86" s="12"/>
      <c r="H86" s="12" t="s">
        <v>477</v>
      </c>
      <c r="I86" s="12" t="s">
        <v>478</v>
      </c>
      <c r="J86" s="12" t="s">
        <v>479</v>
      </c>
      <c r="K86" s="12" t="s">
        <v>480</v>
      </c>
      <c r="L86" s="12" t="s">
        <v>481</v>
      </c>
      <c r="M86" s="14" t="s">
        <v>482</v>
      </c>
      <c r="N86" s="12" t="s">
        <v>483</v>
      </c>
      <c r="O86" s="12" t="s">
        <v>484</v>
      </c>
      <c r="P86" s="12" t="s">
        <v>485</v>
      </c>
      <c r="Q86" s="12">
        <v>775</v>
      </c>
      <c r="R86" s="12">
        <v>5</v>
      </c>
      <c r="S86" s="12">
        <v>-294</v>
      </c>
      <c r="T86" s="14">
        <f>775-60</f>
        <v>715</v>
      </c>
      <c r="U86" s="16">
        <f t="shared" si="1"/>
        <v>-153</v>
      </c>
      <c r="V86" s="29">
        <v>5</v>
      </c>
    </row>
    <row r="87" spans="1:22" ht="15">
      <c r="A87" s="24">
        <v>6</v>
      </c>
      <c r="B87" s="26" t="s">
        <v>486</v>
      </c>
      <c r="C87" s="26" t="s">
        <v>462</v>
      </c>
      <c r="D87" s="26" t="s">
        <v>379</v>
      </c>
      <c r="E87" s="27" t="s">
        <v>487</v>
      </c>
      <c r="F87" s="27" t="s">
        <v>488</v>
      </c>
      <c r="G87" s="25"/>
      <c r="H87" s="25" t="s">
        <v>428</v>
      </c>
      <c r="I87" s="25" t="s">
        <v>489</v>
      </c>
      <c r="J87" s="25" t="s">
        <v>490</v>
      </c>
      <c r="K87" s="25" t="s">
        <v>491</v>
      </c>
      <c r="L87" s="25" t="s">
        <v>492</v>
      </c>
      <c r="M87" s="25" t="s">
        <v>493</v>
      </c>
      <c r="N87" s="25" t="s">
        <v>494</v>
      </c>
      <c r="O87" s="25" t="s">
        <v>495</v>
      </c>
      <c r="P87" s="25" t="s">
        <v>496</v>
      </c>
      <c r="Q87" s="25">
        <v>770</v>
      </c>
      <c r="R87" s="25">
        <v>6</v>
      </c>
      <c r="S87" s="25">
        <v>-299</v>
      </c>
      <c r="T87" s="27">
        <f>770-28-51</f>
        <v>691</v>
      </c>
      <c r="U87" s="25">
        <f t="shared" si="1"/>
        <v>-177</v>
      </c>
      <c r="V87" s="31">
        <v>6</v>
      </c>
    </row>
    <row r="88" spans="1:22" ht="15">
      <c r="A88" s="7">
        <v>7</v>
      </c>
      <c r="B88" s="13" t="s">
        <v>61</v>
      </c>
      <c r="C88" s="13" t="s">
        <v>497</v>
      </c>
      <c r="D88" s="13"/>
      <c r="E88" s="12" t="s">
        <v>1269</v>
      </c>
      <c r="F88" s="12" t="s">
        <v>498</v>
      </c>
      <c r="G88" s="12" t="s">
        <v>1269</v>
      </c>
      <c r="H88" s="12" t="s">
        <v>499</v>
      </c>
      <c r="I88" s="12" t="s">
        <v>500</v>
      </c>
      <c r="J88" s="12" t="s">
        <v>501</v>
      </c>
      <c r="K88" s="12" t="s">
        <v>502</v>
      </c>
      <c r="L88" s="12" t="s">
        <v>503</v>
      </c>
      <c r="M88" s="12" t="s">
        <v>504</v>
      </c>
      <c r="N88" s="12"/>
      <c r="O88" s="12" t="s">
        <v>505</v>
      </c>
      <c r="P88" s="12"/>
      <c r="Q88" s="12">
        <v>482</v>
      </c>
      <c r="R88" s="12">
        <v>7</v>
      </c>
      <c r="S88" s="12">
        <v>-587</v>
      </c>
      <c r="T88" s="14">
        <v>482</v>
      </c>
      <c r="U88" s="16">
        <f t="shared" si="1"/>
        <v>-386</v>
      </c>
      <c r="V88" s="29">
        <v>7</v>
      </c>
    </row>
    <row r="89" spans="1:22" ht="15">
      <c r="A89" s="24">
        <v>8</v>
      </c>
      <c r="B89" s="26" t="s">
        <v>506</v>
      </c>
      <c r="C89" s="26" t="s">
        <v>507</v>
      </c>
      <c r="D89" s="26" t="s">
        <v>165</v>
      </c>
      <c r="E89" s="25" t="s">
        <v>508</v>
      </c>
      <c r="F89" s="25" t="s">
        <v>509</v>
      </c>
      <c r="G89" s="25" t="s">
        <v>510</v>
      </c>
      <c r="H89" s="25" t="s">
        <v>1269</v>
      </c>
      <c r="I89" s="25" t="s">
        <v>511</v>
      </c>
      <c r="J89" s="25" t="s">
        <v>512</v>
      </c>
      <c r="K89" s="25" t="s">
        <v>513</v>
      </c>
      <c r="L89" s="25" t="s">
        <v>514</v>
      </c>
      <c r="M89" s="25"/>
      <c r="N89" s="25" t="s">
        <v>515</v>
      </c>
      <c r="O89" s="25"/>
      <c r="P89" s="25" t="s">
        <v>516</v>
      </c>
      <c r="Q89" s="25">
        <v>466</v>
      </c>
      <c r="R89" s="25">
        <v>8</v>
      </c>
      <c r="S89" s="25">
        <v>-603</v>
      </c>
      <c r="T89" s="27">
        <v>466</v>
      </c>
      <c r="U89" s="25">
        <f t="shared" si="1"/>
        <v>-402</v>
      </c>
      <c r="V89" s="31">
        <v>8</v>
      </c>
    </row>
    <row r="90" spans="1:22" ht="15">
      <c r="A90" s="7">
        <v>9</v>
      </c>
      <c r="B90" s="13" t="s">
        <v>517</v>
      </c>
      <c r="C90" s="13" t="s">
        <v>518</v>
      </c>
      <c r="D90" s="13" t="s">
        <v>165</v>
      </c>
      <c r="E90" s="12" t="s">
        <v>519</v>
      </c>
      <c r="F90" s="12"/>
      <c r="G90" s="12"/>
      <c r="H90" s="12" t="s">
        <v>520</v>
      </c>
      <c r="I90" s="12" t="s">
        <v>521</v>
      </c>
      <c r="J90" s="12" t="s">
        <v>522</v>
      </c>
      <c r="K90" s="12" t="s">
        <v>523</v>
      </c>
      <c r="L90" s="12" t="s">
        <v>524</v>
      </c>
      <c r="M90" s="12"/>
      <c r="N90" s="12" t="s">
        <v>515</v>
      </c>
      <c r="O90" s="12" t="s">
        <v>525</v>
      </c>
      <c r="P90" s="12" t="s">
        <v>526</v>
      </c>
      <c r="Q90" s="12">
        <v>435</v>
      </c>
      <c r="R90" s="12">
        <v>9</v>
      </c>
      <c r="S90" s="12">
        <v>-634</v>
      </c>
      <c r="T90" s="14">
        <v>435</v>
      </c>
      <c r="U90" s="16">
        <f t="shared" si="1"/>
        <v>-433</v>
      </c>
      <c r="V90" s="29">
        <v>9</v>
      </c>
    </row>
    <row r="91" spans="1:22" ht="15">
      <c r="A91" s="24">
        <v>10</v>
      </c>
      <c r="B91" s="26" t="s">
        <v>527</v>
      </c>
      <c r="C91" s="26" t="s">
        <v>172</v>
      </c>
      <c r="D91" s="26" t="s">
        <v>415</v>
      </c>
      <c r="E91" s="25" t="s">
        <v>528</v>
      </c>
      <c r="F91" s="25" t="s">
        <v>1269</v>
      </c>
      <c r="G91" s="25"/>
      <c r="H91" s="25" t="s">
        <v>1269</v>
      </c>
      <c r="I91" s="25" t="s">
        <v>529</v>
      </c>
      <c r="J91" s="25" t="s">
        <v>530</v>
      </c>
      <c r="K91" s="25" t="s">
        <v>1269</v>
      </c>
      <c r="L91" s="25"/>
      <c r="M91" s="25" t="s">
        <v>531</v>
      </c>
      <c r="N91" s="25" t="s">
        <v>532</v>
      </c>
      <c r="O91" s="25"/>
      <c r="P91" s="25"/>
      <c r="Q91" s="25">
        <v>298</v>
      </c>
      <c r="R91" s="25">
        <v>10</v>
      </c>
      <c r="S91" s="25">
        <v>-771</v>
      </c>
      <c r="T91" s="27">
        <v>298</v>
      </c>
      <c r="U91" s="25">
        <f t="shared" si="1"/>
        <v>-570</v>
      </c>
      <c r="V91" s="31">
        <v>10</v>
      </c>
    </row>
    <row r="92" spans="1:22" ht="15">
      <c r="A92" s="7">
        <v>11</v>
      </c>
      <c r="B92" s="13" t="s">
        <v>533</v>
      </c>
      <c r="C92" s="13" t="s">
        <v>387</v>
      </c>
      <c r="D92" s="13" t="s">
        <v>367</v>
      </c>
      <c r="E92" s="12"/>
      <c r="F92" s="12" t="s">
        <v>1269</v>
      </c>
      <c r="G92" s="12" t="s">
        <v>534</v>
      </c>
      <c r="H92" s="12"/>
      <c r="I92" s="12" t="s">
        <v>535</v>
      </c>
      <c r="J92" s="12" t="s">
        <v>1269</v>
      </c>
      <c r="K92" s="12" t="s">
        <v>536</v>
      </c>
      <c r="L92" s="12"/>
      <c r="M92" s="12"/>
      <c r="N92" s="12"/>
      <c r="O92" s="12"/>
      <c r="P92" s="12"/>
      <c r="Q92" s="12">
        <v>102</v>
      </c>
      <c r="R92" s="12">
        <v>11</v>
      </c>
      <c r="S92" s="12">
        <v>-967</v>
      </c>
      <c r="T92" s="14">
        <v>102</v>
      </c>
      <c r="U92" s="16">
        <f t="shared" si="1"/>
        <v>-766</v>
      </c>
      <c r="V92" s="29">
        <v>11</v>
      </c>
    </row>
    <row r="93" spans="1:22" ht="15">
      <c r="A93" s="24">
        <v>12</v>
      </c>
      <c r="B93" s="26" t="s">
        <v>537</v>
      </c>
      <c r="C93" s="26" t="s">
        <v>387</v>
      </c>
      <c r="D93" s="26" t="s">
        <v>415</v>
      </c>
      <c r="E93" s="25"/>
      <c r="F93" s="25"/>
      <c r="G93" s="25"/>
      <c r="H93" s="25"/>
      <c r="I93" s="25"/>
      <c r="J93" s="25"/>
      <c r="K93" s="25"/>
      <c r="L93" s="25"/>
      <c r="M93" s="25"/>
      <c r="N93" s="25" t="s">
        <v>538</v>
      </c>
      <c r="O93" s="25"/>
      <c r="P93" s="25"/>
      <c r="Q93" s="25">
        <v>100</v>
      </c>
      <c r="R93" s="25">
        <v>12</v>
      </c>
      <c r="S93" s="25">
        <v>-969</v>
      </c>
      <c r="T93" s="27">
        <v>100</v>
      </c>
      <c r="U93" s="25">
        <f t="shared" si="1"/>
        <v>-768</v>
      </c>
      <c r="V93" s="31">
        <v>12</v>
      </c>
    </row>
    <row r="94" spans="1:22" ht="15">
      <c r="A94" s="7">
        <v>13</v>
      </c>
      <c r="B94" s="13" t="s">
        <v>539</v>
      </c>
      <c r="C94" s="13" t="s">
        <v>540</v>
      </c>
      <c r="D94" s="13" t="s">
        <v>99</v>
      </c>
      <c r="E94" s="12"/>
      <c r="F94" s="12" t="s">
        <v>541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>
        <v>46</v>
      </c>
      <c r="R94" s="12">
        <v>13</v>
      </c>
      <c r="S94" s="12">
        <v>-1023</v>
      </c>
      <c r="T94" s="14">
        <v>46</v>
      </c>
      <c r="U94" s="16">
        <f t="shared" si="1"/>
        <v>-822</v>
      </c>
      <c r="V94" s="29">
        <v>13</v>
      </c>
    </row>
    <row r="95" spans="1:22" ht="15">
      <c r="A95" s="24">
        <v>14</v>
      </c>
      <c r="B95" s="26" t="s">
        <v>542</v>
      </c>
      <c r="C95" s="26" t="s">
        <v>378</v>
      </c>
      <c r="D95" s="26" t="s">
        <v>99</v>
      </c>
      <c r="E95" s="25"/>
      <c r="F95" s="25" t="s">
        <v>543</v>
      </c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>
        <v>25</v>
      </c>
      <c r="R95" s="25">
        <v>14</v>
      </c>
      <c r="S95" s="25">
        <v>-1044</v>
      </c>
      <c r="T95" s="27">
        <v>25</v>
      </c>
      <c r="U95" s="25">
        <f t="shared" si="1"/>
        <v>-843</v>
      </c>
      <c r="V95" s="31">
        <v>14</v>
      </c>
    </row>
    <row r="96" spans="1:22" ht="15.75" thickBot="1">
      <c r="A96" s="8">
        <v>15</v>
      </c>
      <c r="B96" s="10" t="s">
        <v>544</v>
      </c>
      <c r="C96" s="10" t="s">
        <v>279</v>
      </c>
      <c r="D96" s="10" t="s">
        <v>415</v>
      </c>
      <c r="E96" s="9"/>
      <c r="F96" s="9"/>
      <c r="G96" s="9"/>
      <c r="H96" s="9"/>
      <c r="I96" s="9"/>
      <c r="J96" s="9"/>
      <c r="K96" s="9"/>
      <c r="L96" s="9"/>
      <c r="M96" s="9"/>
      <c r="N96" s="9" t="s">
        <v>1269</v>
      </c>
      <c r="O96" s="9"/>
      <c r="P96" s="9"/>
      <c r="Q96" s="9"/>
      <c r="R96" s="9"/>
      <c r="S96" s="9"/>
      <c r="T96" s="9"/>
      <c r="U96" s="9"/>
      <c r="V96" s="11"/>
    </row>
    <row r="98" ht="15.75">
      <c r="A98" s="2" t="s">
        <v>0</v>
      </c>
    </row>
    <row r="100" ht="15.75">
      <c r="A100" s="3" t="s">
        <v>545</v>
      </c>
    </row>
    <row r="101" ht="15.75" thickBot="1"/>
    <row r="102" spans="1:22" ht="15">
      <c r="A102" s="4" t="s">
        <v>2</v>
      </c>
      <c r="B102" s="5" t="s">
        <v>3</v>
      </c>
      <c r="C102" s="5" t="s">
        <v>4</v>
      </c>
      <c r="D102" s="5" t="s">
        <v>5</v>
      </c>
      <c r="E102" s="5" t="s">
        <v>6</v>
      </c>
      <c r="F102" s="5" t="s">
        <v>7</v>
      </c>
      <c r="G102" s="5" t="s">
        <v>8</v>
      </c>
      <c r="H102" s="5" t="s">
        <v>9</v>
      </c>
      <c r="I102" s="5" t="s">
        <v>10</v>
      </c>
      <c r="J102" s="5" t="s">
        <v>11</v>
      </c>
      <c r="K102" s="5" t="s">
        <v>12</v>
      </c>
      <c r="L102" s="5" t="s">
        <v>13</v>
      </c>
      <c r="M102" s="5" t="s">
        <v>14</v>
      </c>
      <c r="N102" s="5" t="s">
        <v>15</v>
      </c>
      <c r="O102" s="5" t="s">
        <v>16</v>
      </c>
      <c r="P102" s="5" t="s">
        <v>17</v>
      </c>
      <c r="Q102" s="5" t="s">
        <v>18</v>
      </c>
      <c r="R102" s="5" t="s">
        <v>19</v>
      </c>
      <c r="S102" s="5" t="s">
        <v>20</v>
      </c>
      <c r="T102" s="5" t="s">
        <v>1271</v>
      </c>
      <c r="U102" s="5" t="s">
        <v>20</v>
      </c>
      <c r="V102" s="6" t="s">
        <v>1272</v>
      </c>
    </row>
    <row r="103" spans="1:22" ht="15">
      <c r="A103" s="7">
        <v>1</v>
      </c>
      <c r="B103" s="13" t="s">
        <v>537</v>
      </c>
      <c r="C103" s="13" t="s">
        <v>387</v>
      </c>
      <c r="D103" s="13" t="s">
        <v>415</v>
      </c>
      <c r="E103" s="12" t="s">
        <v>546</v>
      </c>
      <c r="F103" s="12" t="s">
        <v>547</v>
      </c>
      <c r="G103" s="12" t="s">
        <v>548</v>
      </c>
      <c r="H103" s="12"/>
      <c r="I103" s="12" t="s">
        <v>549</v>
      </c>
      <c r="J103" s="12" t="s">
        <v>550</v>
      </c>
      <c r="K103" s="12"/>
      <c r="L103" s="12"/>
      <c r="M103" s="12" t="s">
        <v>551</v>
      </c>
      <c r="N103" s="12"/>
      <c r="O103" s="12" t="s">
        <v>552</v>
      </c>
      <c r="P103" s="12" t="s">
        <v>553</v>
      </c>
      <c r="Q103" s="12">
        <v>800</v>
      </c>
      <c r="R103" s="12">
        <v>1</v>
      </c>
      <c r="S103" s="12"/>
      <c r="T103" s="14">
        <v>800</v>
      </c>
      <c r="U103" s="12"/>
      <c r="V103" s="29">
        <v>1</v>
      </c>
    </row>
    <row r="104" spans="1:22" ht="15">
      <c r="A104" s="24">
        <v>2</v>
      </c>
      <c r="B104" s="26" t="s">
        <v>486</v>
      </c>
      <c r="C104" s="26" t="s">
        <v>540</v>
      </c>
      <c r="D104" s="26" t="s">
        <v>379</v>
      </c>
      <c r="E104" s="27" t="s">
        <v>554</v>
      </c>
      <c r="F104" s="25" t="s">
        <v>555</v>
      </c>
      <c r="G104" s="25"/>
      <c r="H104" s="25" t="s">
        <v>556</v>
      </c>
      <c r="I104" s="25" t="s">
        <v>557</v>
      </c>
      <c r="J104" s="25" t="s">
        <v>558</v>
      </c>
      <c r="K104" s="25" t="s">
        <v>559</v>
      </c>
      <c r="L104" s="25" t="s">
        <v>560</v>
      </c>
      <c r="M104" s="25"/>
      <c r="N104" s="25" t="s">
        <v>561</v>
      </c>
      <c r="O104" s="25" t="s">
        <v>562</v>
      </c>
      <c r="P104" s="25" t="s">
        <v>563</v>
      </c>
      <c r="Q104" s="25">
        <v>727</v>
      </c>
      <c r="R104" s="25">
        <v>2</v>
      </c>
      <c r="S104" s="25">
        <v>-73</v>
      </c>
      <c r="T104" s="27">
        <f>727-10</f>
        <v>717</v>
      </c>
      <c r="U104" s="25">
        <f>T104-$T$103</f>
        <v>-83</v>
      </c>
      <c r="V104" s="31">
        <v>2</v>
      </c>
    </row>
    <row r="105" spans="1:22" ht="15">
      <c r="A105" s="7">
        <v>3</v>
      </c>
      <c r="B105" s="13" t="s">
        <v>564</v>
      </c>
      <c r="C105" s="13" t="s">
        <v>164</v>
      </c>
      <c r="D105" s="13" t="s">
        <v>367</v>
      </c>
      <c r="E105" s="12"/>
      <c r="F105" s="12" t="s">
        <v>1269</v>
      </c>
      <c r="G105" s="12" t="s">
        <v>565</v>
      </c>
      <c r="H105" s="12" t="s">
        <v>386</v>
      </c>
      <c r="I105" s="12" t="s">
        <v>566</v>
      </c>
      <c r="J105" s="12"/>
      <c r="K105" s="12"/>
      <c r="L105" s="12"/>
      <c r="M105" s="12"/>
      <c r="N105" s="12"/>
      <c r="O105" s="12"/>
      <c r="P105" s="12"/>
      <c r="Q105" s="12">
        <v>264</v>
      </c>
      <c r="R105" s="12">
        <v>3</v>
      </c>
      <c r="S105" s="12">
        <v>-536</v>
      </c>
      <c r="T105" s="14">
        <v>264</v>
      </c>
      <c r="U105" s="16">
        <f aca="true" t="shared" si="2" ref="U105:U110">T105-$T$103</f>
        <v>-536</v>
      </c>
      <c r="V105" s="29">
        <v>3</v>
      </c>
    </row>
    <row r="106" spans="1:22" ht="15">
      <c r="A106" s="24">
        <v>4</v>
      </c>
      <c r="B106" s="26" t="s">
        <v>567</v>
      </c>
      <c r="C106" s="26" t="s">
        <v>540</v>
      </c>
      <c r="D106" s="26"/>
      <c r="E106" s="25"/>
      <c r="F106" s="25"/>
      <c r="G106" s="25" t="s">
        <v>568</v>
      </c>
      <c r="H106" s="25"/>
      <c r="I106" s="25"/>
      <c r="J106" s="25"/>
      <c r="K106" s="25"/>
      <c r="L106" s="25"/>
      <c r="M106" s="25" t="s">
        <v>569</v>
      </c>
      <c r="N106" s="25"/>
      <c r="O106" s="25"/>
      <c r="P106" s="25"/>
      <c r="Q106" s="25">
        <v>120</v>
      </c>
      <c r="R106" s="25">
        <v>4</v>
      </c>
      <c r="S106" s="25">
        <v>-680</v>
      </c>
      <c r="T106" s="27">
        <v>120</v>
      </c>
      <c r="U106" s="25">
        <f t="shared" si="2"/>
        <v>-680</v>
      </c>
      <c r="V106" s="31">
        <v>4</v>
      </c>
    </row>
    <row r="107" spans="1:22" ht="15">
      <c r="A107" s="7">
        <v>5</v>
      </c>
      <c r="B107" s="13" t="s">
        <v>570</v>
      </c>
      <c r="C107" s="13" t="s">
        <v>140</v>
      </c>
      <c r="D107" s="13"/>
      <c r="E107" s="12"/>
      <c r="F107" s="12"/>
      <c r="G107" s="12" t="s">
        <v>571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>
        <v>79</v>
      </c>
      <c r="R107" s="12">
        <v>5</v>
      </c>
      <c r="S107" s="12">
        <v>-721</v>
      </c>
      <c r="T107" s="14">
        <v>79</v>
      </c>
      <c r="U107" s="16">
        <f t="shared" si="2"/>
        <v>-721</v>
      </c>
      <c r="V107" s="29">
        <v>5</v>
      </c>
    </row>
    <row r="108" spans="1:22" ht="15">
      <c r="A108" s="24">
        <v>6</v>
      </c>
      <c r="B108" s="26" t="s">
        <v>572</v>
      </c>
      <c r="C108" s="26" t="s">
        <v>573</v>
      </c>
      <c r="D108" s="26"/>
      <c r="E108" s="25"/>
      <c r="F108" s="25"/>
      <c r="G108" s="25"/>
      <c r="H108" s="25"/>
      <c r="I108" s="25" t="s">
        <v>574</v>
      </c>
      <c r="J108" s="25"/>
      <c r="K108" s="25"/>
      <c r="L108" s="25"/>
      <c r="M108" s="25"/>
      <c r="N108" s="25"/>
      <c r="O108" s="25"/>
      <c r="P108" s="25"/>
      <c r="Q108" s="25">
        <v>72</v>
      </c>
      <c r="R108" s="25">
        <v>6</v>
      </c>
      <c r="S108" s="25">
        <v>-728</v>
      </c>
      <c r="T108" s="27">
        <v>72</v>
      </c>
      <c r="U108" s="25">
        <f t="shared" si="2"/>
        <v>-728</v>
      </c>
      <c r="V108" s="31">
        <v>6</v>
      </c>
    </row>
    <row r="109" spans="1:22" ht="15">
      <c r="A109" s="7">
        <v>7</v>
      </c>
      <c r="B109" s="13" t="s">
        <v>575</v>
      </c>
      <c r="C109" s="13" t="s">
        <v>576</v>
      </c>
      <c r="D109" s="13"/>
      <c r="E109" s="12"/>
      <c r="F109" s="12"/>
      <c r="G109" s="12"/>
      <c r="H109" s="12"/>
      <c r="I109" s="12" t="s">
        <v>577</v>
      </c>
      <c r="J109" s="12"/>
      <c r="K109" s="12"/>
      <c r="L109" s="12"/>
      <c r="M109" s="12"/>
      <c r="N109" s="12"/>
      <c r="O109" s="12"/>
      <c r="P109" s="12"/>
      <c r="Q109" s="12">
        <v>71</v>
      </c>
      <c r="R109" s="12">
        <v>7</v>
      </c>
      <c r="S109" s="12">
        <v>-729</v>
      </c>
      <c r="T109" s="14">
        <v>71</v>
      </c>
      <c r="U109" s="16">
        <f t="shared" si="2"/>
        <v>-729</v>
      </c>
      <c r="V109" s="29">
        <v>7</v>
      </c>
    </row>
    <row r="110" spans="1:22" ht="15">
      <c r="A110" s="24">
        <v>8</v>
      </c>
      <c r="B110" s="26" t="s">
        <v>578</v>
      </c>
      <c r="C110" s="26" t="s">
        <v>579</v>
      </c>
      <c r="D110" s="26"/>
      <c r="E110" s="25"/>
      <c r="F110" s="25"/>
      <c r="G110" s="25"/>
      <c r="H110" s="25"/>
      <c r="I110" s="25" t="s">
        <v>580</v>
      </c>
      <c r="J110" s="25"/>
      <c r="K110" s="25"/>
      <c r="L110" s="25"/>
      <c r="M110" s="25"/>
      <c r="N110" s="25"/>
      <c r="O110" s="25"/>
      <c r="P110" s="25"/>
      <c r="Q110" s="25">
        <v>64</v>
      </c>
      <c r="R110" s="25">
        <v>8</v>
      </c>
      <c r="S110" s="25">
        <v>-736</v>
      </c>
      <c r="T110" s="27">
        <v>64</v>
      </c>
      <c r="U110" s="25">
        <f t="shared" si="2"/>
        <v>-736</v>
      </c>
      <c r="V110" s="31">
        <v>8</v>
      </c>
    </row>
    <row r="111" spans="1:22" ht="15.75" thickBot="1">
      <c r="A111" s="8">
        <v>9</v>
      </c>
      <c r="B111" s="10" t="s">
        <v>581</v>
      </c>
      <c r="C111" s="10" t="s">
        <v>582</v>
      </c>
      <c r="D111" s="10" t="s">
        <v>583</v>
      </c>
      <c r="E111" s="9" t="s">
        <v>584</v>
      </c>
      <c r="F111" s="9" t="s">
        <v>585</v>
      </c>
      <c r="G111" s="9" t="s">
        <v>1269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1"/>
    </row>
    <row r="113" ht="15.75">
      <c r="A113" s="2" t="s">
        <v>0</v>
      </c>
    </row>
    <row r="115" ht="15.75">
      <c r="A115" s="3" t="s">
        <v>586</v>
      </c>
    </row>
    <row r="116" ht="15.75" thickBot="1"/>
    <row r="117" spans="1:22" ht="15">
      <c r="A117" s="4" t="s">
        <v>2</v>
      </c>
      <c r="B117" s="5" t="s">
        <v>3</v>
      </c>
      <c r="C117" s="5" t="s">
        <v>4</v>
      </c>
      <c r="D117" s="5" t="s">
        <v>5</v>
      </c>
      <c r="E117" s="5" t="s">
        <v>6</v>
      </c>
      <c r="F117" s="5" t="s">
        <v>7</v>
      </c>
      <c r="G117" s="5" t="s">
        <v>8</v>
      </c>
      <c r="H117" s="5" t="s">
        <v>9</v>
      </c>
      <c r="I117" s="5" t="s">
        <v>10</v>
      </c>
      <c r="J117" s="5" t="s">
        <v>11</v>
      </c>
      <c r="K117" s="5" t="s">
        <v>12</v>
      </c>
      <c r="L117" s="5" t="s">
        <v>13</v>
      </c>
      <c r="M117" s="5" t="s">
        <v>14</v>
      </c>
      <c r="N117" s="5" t="s">
        <v>15</v>
      </c>
      <c r="O117" s="5" t="s">
        <v>16</v>
      </c>
      <c r="P117" s="5" t="s">
        <v>17</v>
      </c>
      <c r="Q117" s="5" t="s">
        <v>18</v>
      </c>
      <c r="R117" s="5" t="s">
        <v>19</v>
      </c>
      <c r="S117" s="5" t="s">
        <v>20</v>
      </c>
      <c r="T117" s="5" t="s">
        <v>1271</v>
      </c>
      <c r="U117" s="5" t="s">
        <v>20</v>
      </c>
      <c r="V117" s="6" t="s">
        <v>1272</v>
      </c>
    </row>
    <row r="118" spans="1:22" ht="15">
      <c r="A118" s="15">
        <v>1</v>
      </c>
      <c r="B118" s="17" t="s">
        <v>587</v>
      </c>
      <c r="C118" s="17" t="s">
        <v>588</v>
      </c>
      <c r="D118" s="17" t="s">
        <v>379</v>
      </c>
      <c r="E118" s="16" t="s">
        <v>589</v>
      </c>
      <c r="F118" s="16" t="s">
        <v>1269</v>
      </c>
      <c r="G118" s="16"/>
      <c r="H118" s="16" t="s">
        <v>590</v>
      </c>
      <c r="I118" s="16" t="s">
        <v>591</v>
      </c>
      <c r="J118" s="16" t="s">
        <v>592</v>
      </c>
      <c r="K118" s="16" t="s">
        <v>593</v>
      </c>
      <c r="L118" s="16" t="s">
        <v>594</v>
      </c>
      <c r="M118" s="16" t="s">
        <v>595</v>
      </c>
      <c r="N118" s="16" t="s">
        <v>596</v>
      </c>
      <c r="O118" s="16" t="s">
        <v>597</v>
      </c>
      <c r="P118" s="19" t="s">
        <v>598</v>
      </c>
      <c r="Q118" s="16">
        <v>943</v>
      </c>
      <c r="R118" s="16">
        <v>1</v>
      </c>
      <c r="S118" s="16"/>
      <c r="T118" s="19">
        <f>943-50</f>
        <v>893</v>
      </c>
      <c r="U118" s="16"/>
      <c r="V118" s="30">
        <v>1</v>
      </c>
    </row>
    <row r="119" spans="1:22" ht="15">
      <c r="A119" s="24">
        <v>2</v>
      </c>
      <c r="B119" s="26" t="s">
        <v>599</v>
      </c>
      <c r="C119" s="26" t="s">
        <v>354</v>
      </c>
      <c r="D119" s="26" t="s">
        <v>35</v>
      </c>
      <c r="E119" s="25"/>
      <c r="F119" s="25" t="s">
        <v>600</v>
      </c>
      <c r="G119" s="25" t="s">
        <v>601</v>
      </c>
      <c r="H119" s="25" t="s">
        <v>602</v>
      </c>
      <c r="I119" s="25" t="s">
        <v>603</v>
      </c>
      <c r="J119" s="25" t="s">
        <v>604</v>
      </c>
      <c r="K119" s="25" t="s">
        <v>605</v>
      </c>
      <c r="L119" s="25"/>
      <c r="M119" s="25"/>
      <c r="N119" s="25" t="s">
        <v>606</v>
      </c>
      <c r="O119" s="25" t="s">
        <v>607</v>
      </c>
      <c r="P119" s="25" t="s">
        <v>608</v>
      </c>
      <c r="Q119" s="25">
        <v>789</v>
      </c>
      <c r="R119" s="25">
        <v>2</v>
      </c>
      <c r="S119" s="25">
        <v>-154</v>
      </c>
      <c r="T119" s="27">
        <v>789</v>
      </c>
      <c r="U119" s="25">
        <f>T119-$T$118</f>
        <v>-104</v>
      </c>
      <c r="V119" s="31">
        <v>2</v>
      </c>
    </row>
    <row r="120" spans="1:22" ht="15">
      <c r="A120" s="15">
        <v>3</v>
      </c>
      <c r="B120" s="17" t="s">
        <v>609</v>
      </c>
      <c r="C120" s="17" t="s">
        <v>610</v>
      </c>
      <c r="D120" s="17" t="s">
        <v>583</v>
      </c>
      <c r="E120" s="16" t="s">
        <v>611</v>
      </c>
      <c r="F120" s="16"/>
      <c r="G120" s="16"/>
      <c r="H120" s="16" t="s">
        <v>612</v>
      </c>
      <c r="I120" s="16" t="s">
        <v>613</v>
      </c>
      <c r="J120" s="16" t="s">
        <v>614</v>
      </c>
      <c r="K120" s="16"/>
      <c r="L120" s="16" t="s">
        <v>615</v>
      </c>
      <c r="M120" s="16" t="s">
        <v>616</v>
      </c>
      <c r="N120" s="16" t="s">
        <v>617</v>
      </c>
      <c r="O120" s="16" t="s">
        <v>618</v>
      </c>
      <c r="P120" s="16" t="s">
        <v>619</v>
      </c>
      <c r="Q120" s="16">
        <v>646</v>
      </c>
      <c r="R120" s="16">
        <v>3</v>
      </c>
      <c r="S120" s="16">
        <v>-297</v>
      </c>
      <c r="T120" s="19">
        <v>646</v>
      </c>
      <c r="U120" s="16">
        <f aca="true" t="shared" si="3" ref="U120:U144">T120-$T$118</f>
        <v>-247</v>
      </c>
      <c r="V120" s="30">
        <v>3</v>
      </c>
    </row>
    <row r="121" spans="1:22" ht="15">
      <c r="A121" s="24">
        <v>4</v>
      </c>
      <c r="B121" s="26" t="s">
        <v>620</v>
      </c>
      <c r="C121" s="26" t="s">
        <v>167</v>
      </c>
      <c r="D121" s="26" t="s">
        <v>367</v>
      </c>
      <c r="E121" s="25" t="s">
        <v>621</v>
      </c>
      <c r="F121" s="25" t="s">
        <v>622</v>
      </c>
      <c r="G121" s="27" t="s">
        <v>623</v>
      </c>
      <c r="H121" s="25" t="s">
        <v>624</v>
      </c>
      <c r="I121" s="25" t="s">
        <v>625</v>
      </c>
      <c r="J121" s="25" t="s">
        <v>626</v>
      </c>
      <c r="K121" s="27" t="s">
        <v>627</v>
      </c>
      <c r="L121" s="25"/>
      <c r="M121" s="25" t="s">
        <v>628</v>
      </c>
      <c r="N121" s="25" t="s">
        <v>629</v>
      </c>
      <c r="O121" s="25" t="s">
        <v>630</v>
      </c>
      <c r="P121" s="25" t="s">
        <v>631</v>
      </c>
      <c r="Q121" s="25">
        <v>567</v>
      </c>
      <c r="R121" s="25">
        <v>4</v>
      </c>
      <c r="S121" s="25">
        <v>-376</v>
      </c>
      <c r="T121" s="27">
        <f>567-5</f>
        <v>562</v>
      </c>
      <c r="U121" s="25">
        <f t="shared" si="3"/>
        <v>-331</v>
      </c>
      <c r="V121" s="31">
        <v>4</v>
      </c>
    </row>
    <row r="122" spans="1:22" ht="15">
      <c r="A122" s="15">
        <v>5</v>
      </c>
      <c r="B122" s="17" t="s">
        <v>632</v>
      </c>
      <c r="C122" s="17" t="s">
        <v>387</v>
      </c>
      <c r="D122" s="17" t="s">
        <v>415</v>
      </c>
      <c r="E122" s="16" t="s">
        <v>633</v>
      </c>
      <c r="F122" s="16" t="s">
        <v>634</v>
      </c>
      <c r="G122" s="16" t="s">
        <v>635</v>
      </c>
      <c r="H122" s="16" t="s">
        <v>636</v>
      </c>
      <c r="I122" s="16" t="s">
        <v>637</v>
      </c>
      <c r="J122" s="16"/>
      <c r="K122" s="16"/>
      <c r="L122" s="16"/>
      <c r="M122" s="16" t="s">
        <v>638</v>
      </c>
      <c r="N122" s="16" t="s">
        <v>639</v>
      </c>
      <c r="O122" s="16" t="s">
        <v>640</v>
      </c>
      <c r="P122" s="16" t="s">
        <v>641</v>
      </c>
      <c r="Q122" s="16">
        <v>540</v>
      </c>
      <c r="R122" s="16">
        <v>5</v>
      </c>
      <c r="S122" s="16">
        <v>-403</v>
      </c>
      <c r="T122" s="19">
        <v>540</v>
      </c>
      <c r="U122" s="16">
        <f t="shared" si="3"/>
        <v>-353</v>
      </c>
      <c r="V122" s="30">
        <v>5</v>
      </c>
    </row>
    <row r="123" spans="1:22" ht="15">
      <c r="A123" s="24">
        <v>6</v>
      </c>
      <c r="B123" s="26" t="s">
        <v>153</v>
      </c>
      <c r="C123" s="26" t="s">
        <v>642</v>
      </c>
      <c r="D123" s="26" t="s">
        <v>388</v>
      </c>
      <c r="E123" s="25" t="s">
        <v>643</v>
      </c>
      <c r="F123" s="27" t="s">
        <v>644</v>
      </c>
      <c r="G123" s="25" t="s">
        <v>645</v>
      </c>
      <c r="H123" s="25" t="s">
        <v>646</v>
      </c>
      <c r="I123" s="25" t="s">
        <v>647</v>
      </c>
      <c r="J123" s="25" t="s">
        <v>648</v>
      </c>
      <c r="K123" s="25" t="s">
        <v>649</v>
      </c>
      <c r="L123" s="27" t="s">
        <v>650</v>
      </c>
      <c r="M123" s="25" t="s">
        <v>651</v>
      </c>
      <c r="N123" s="25" t="s">
        <v>652</v>
      </c>
      <c r="O123" s="25"/>
      <c r="P123" s="25" t="s">
        <v>653</v>
      </c>
      <c r="Q123" s="25">
        <v>500</v>
      </c>
      <c r="R123" s="25">
        <v>6</v>
      </c>
      <c r="S123" s="25">
        <v>-443</v>
      </c>
      <c r="T123" s="27">
        <v>500</v>
      </c>
      <c r="U123" s="25">
        <f t="shared" si="3"/>
        <v>-393</v>
      </c>
      <c r="V123" s="31">
        <v>6</v>
      </c>
    </row>
    <row r="124" spans="1:22" ht="15">
      <c r="A124" s="15">
        <v>7</v>
      </c>
      <c r="B124" s="17" t="s">
        <v>654</v>
      </c>
      <c r="C124" s="17" t="s">
        <v>462</v>
      </c>
      <c r="D124" s="17" t="s">
        <v>367</v>
      </c>
      <c r="E124" s="16"/>
      <c r="F124" s="16" t="s">
        <v>655</v>
      </c>
      <c r="G124" s="16" t="s">
        <v>656</v>
      </c>
      <c r="H124" s="16" t="s">
        <v>657</v>
      </c>
      <c r="I124" s="16" t="s">
        <v>658</v>
      </c>
      <c r="J124" s="16" t="s">
        <v>626</v>
      </c>
      <c r="K124" s="16" t="s">
        <v>627</v>
      </c>
      <c r="L124" s="16"/>
      <c r="M124" s="16" t="s">
        <v>659</v>
      </c>
      <c r="N124" s="16" t="s">
        <v>629</v>
      </c>
      <c r="O124" s="16"/>
      <c r="P124" s="16" t="s">
        <v>660</v>
      </c>
      <c r="Q124" s="16">
        <v>420</v>
      </c>
      <c r="R124" s="16">
        <v>7</v>
      </c>
      <c r="S124" s="16">
        <v>-523</v>
      </c>
      <c r="T124" s="19">
        <v>420</v>
      </c>
      <c r="U124" s="16">
        <f t="shared" si="3"/>
        <v>-473</v>
      </c>
      <c r="V124" s="30">
        <v>7</v>
      </c>
    </row>
    <row r="125" spans="1:22" ht="15">
      <c r="A125" s="24">
        <v>8</v>
      </c>
      <c r="B125" s="26" t="s">
        <v>564</v>
      </c>
      <c r="C125" s="26" t="s">
        <v>129</v>
      </c>
      <c r="D125" s="26" t="s">
        <v>367</v>
      </c>
      <c r="E125" s="25" t="s">
        <v>661</v>
      </c>
      <c r="F125" s="25" t="s">
        <v>622</v>
      </c>
      <c r="G125" s="25" t="s">
        <v>662</v>
      </c>
      <c r="H125" s="25" t="s">
        <v>663</v>
      </c>
      <c r="I125" s="25" t="s">
        <v>664</v>
      </c>
      <c r="J125" s="25" t="s">
        <v>665</v>
      </c>
      <c r="K125" s="25"/>
      <c r="L125" s="25"/>
      <c r="M125" s="25"/>
      <c r="N125" s="25"/>
      <c r="O125" s="25"/>
      <c r="P125" s="25"/>
      <c r="Q125" s="25">
        <v>239</v>
      </c>
      <c r="R125" s="25">
        <v>8</v>
      </c>
      <c r="S125" s="25">
        <v>-704</v>
      </c>
      <c r="T125" s="27">
        <v>239</v>
      </c>
      <c r="U125" s="25">
        <f t="shared" si="3"/>
        <v>-654</v>
      </c>
      <c r="V125" s="31">
        <v>8</v>
      </c>
    </row>
    <row r="126" spans="1:22" ht="15">
      <c r="A126" s="15">
        <v>9</v>
      </c>
      <c r="B126" s="17" t="s">
        <v>666</v>
      </c>
      <c r="C126" s="17" t="s">
        <v>145</v>
      </c>
      <c r="D126" s="17" t="s">
        <v>379</v>
      </c>
      <c r="E126" s="16" t="s">
        <v>667</v>
      </c>
      <c r="F126" s="16" t="s">
        <v>1269</v>
      </c>
      <c r="G126" s="16"/>
      <c r="H126" s="16" t="s">
        <v>668</v>
      </c>
      <c r="I126" s="16" t="s">
        <v>1269</v>
      </c>
      <c r="J126" s="16"/>
      <c r="K126" s="16" t="s">
        <v>669</v>
      </c>
      <c r="L126" s="16"/>
      <c r="M126" s="16" t="s">
        <v>670</v>
      </c>
      <c r="N126" s="16"/>
      <c r="O126" s="16"/>
      <c r="P126" s="16"/>
      <c r="Q126" s="16">
        <v>217</v>
      </c>
      <c r="R126" s="16">
        <v>9</v>
      </c>
      <c r="S126" s="16">
        <v>-726</v>
      </c>
      <c r="T126" s="19">
        <v>217</v>
      </c>
      <c r="U126" s="16">
        <f t="shared" si="3"/>
        <v>-676</v>
      </c>
      <c r="V126" s="30">
        <v>9</v>
      </c>
    </row>
    <row r="127" spans="1:22" ht="15">
      <c r="A127" s="24">
        <v>10</v>
      </c>
      <c r="B127" s="26" t="s">
        <v>671</v>
      </c>
      <c r="C127" s="26" t="s">
        <v>672</v>
      </c>
      <c r="D127" s="26" t="s">
        <v>379</v>
      </c>
      <c r="E127" s="25" t="s">
        <v>673</v>
      </c>
      <c r="F127" s="25" t="s">
        <v>674</v>
      </c>
      <c r="G127" s="25"/>
      <c r="H127" s="25"/>
      <c r="I127" s="25"/>
      <c r="J127" s="25" t="s">
        <v>675</v>
      </c>
      <c r="K127" s="25"/>
      <c r="L127" s="25"/>
      <c r="M127" s="25"/>
      <c r="N127" s="25"/>
      <c r="O127" s="25"/>
      <c r="P127" s="25"/>
      <c r="Q127" s="25">
        <v>160</v>
      </c>
      <c r="R127" s="25">
        <v>10</v>
      </c>
      <c r="S127" s="25">
        <v>-783</v>
      </c>
      <c r="T127" s="27">
        <v>160</v>
      </c>
      <c r="U127" s="25">
        <f t="shared" si="3"/>
        <v>-733</v>
      </c>
      <c r="V127" s="31">
        <v>10</v>
      </c>
    </row>
    <row r="128" spans="1:22" ht="15">
      <c r="A128" s="15">
        <v>11</v>
      </c>
      <c r="B128" s="17" t="s">
        <v>676</v>
      </c>
      <c r="C128" s="17" t="s">
        <v>582</v>
      </c>
      <c r="D128" s="17" t="s">
        <v>677</v>
      </c>
      <c r="E128" s="16" t="s">
        <v>678</v>
      </c>
      <c r="F128" s="16"/>
      <c r="G128" s="16" t="s">
        <v>679</v>
      </c>
      <c r="H128" s="16" t="s">
        <v>680</v>
      </c>
      <c r="I128" s="16" t="s">
        <v>681</v>
      </c>
      <c r="J128" s="16" t="s">
        <v>682</v>
      </c>
      <c r="K128" s="16" t="s">
        <v>683</v>
      </c>
      <c r="L128" s="16" t="s">
        <v>684</v>
      </c>
      <c r="M128" s="16"/>
      <c r="N128" s="16" t="s">
        <v>1269</v>
      </c>
      <c r="O128" s="16"/>
      <c r="P128" s="16"/>
      <c r="Q128" s="16">
        <v>135</v>
      </c>
      <c r="R128" s="16">
        <v>11</v>
      </c>
      <c r="S128" s="16">
        <v>-808</v>
      </c>
      <c r="T128" s="19">
        <v>135</v>
      </c>
      <c r="U128" s="16">
        <f t="shared" si="3"/>
        <v>-758</v>
      </c>
      <c r="V128" s="30">
        <v>11</v>
      </c>
    </row>
    <row r="129" spans="1:22" ht="15">
      <c r="A129" s="24">
        <v>12</v>
      </c>
      <c r="B129" s="26" t="s">
        <v>685</v>
      </c>
      <c r="C129" s="26" t="s">
        <v>686</v>
      </c>
      <c r="D129" s="26" t="s">
        <v>677</v>
      </c>
      <c r="E129" s="25" t="s">
        <v>687</v>
      </c>
      <c r="F129" s="25"/>
      <c r="G129" s="25" t="s">
        <v>688</v>
      </c>
      <c r="H129" s="25" t="s">
        <v>689</v>
      </c>
      <c r="I129" s="25" t="s">
        <v>690</v>
      </c>
      <c r="J129" s="25"/>
      <c r="K129" s="25"/>
      <c r="L129" s="25"/>
      <c r="M129" s="25"/>
      <c r="N129" s="25" t="s">
        <v>691</v>
      </c>
      <c r="O129" s="25"/>
      <c r="P129" s="25"/>
      <c r="Q129" s="25">
        <v>126</v>
      </c>
      <c r="R129" s="25">
        <v>12</v>
      </c>
      <c r="S129" s="25">
        <v>-817</v>
      </c>
      <c r="T129" s="27">
        <v>126</v>
      </c>
      <c r="U129" s="25">
        <f t="shared" si="3"/>
        <v>-767</v>
      </c>
      <c r="V129" s="31">
        <v>12</v>
      </c>
    </row>
    <row r="130" spans="1:22" ht="15">
      <c r="A130" s="15">
        <v>13</v>
      </c>
      <c r="B130" s="17" t="s">
        <v>692</v>
      </c>
      <c r="C130" s="17" t="s">
        <v>693</v>
      </c>
      <c r="D130" s="17" t="s">
        <v>677</v>
      </c>
      <c r="E130" s="16" t="s">
        <v>694</v>
      </c>
      <c r="F130" s="16"/>
      <c r="G130" s="16" t="s">
        <v>695</v>
      </c>
      <c r="H130" s="16"/>
      <c r="I130" s="16" t="s">
        <v>696</v>
      </c>
      <c r="J130" s="16" t="s">
        <v>697</v>
      </c>
      <c r="K130" s="16"/>
      <c r="L130" s="16" t="s">
        <v>698</v>
      </c>
      <c r="M130" s="16"/>
      <c r="N130" s="16"/>
      <c r="O130" s="16"/>
      <c r="P130" s="16"/>
      <c r="Q130" s="16">
        <v>124</v>
      </c>
      <c r="R130" s="16">
        <v>13</v>
      </c>
      <c r="S130" s="16">
        <v>-819</v>
      </c>
      <c r="T130" s="19">
        <v>124</v>
      </c>
      <c r="U130" s="16">
        <f t="shared" si="3"/>
        <v>-769</v>
      </c>
      <c r="V130" s="30">
        <v>13</v>
      </c>
    </row>
    <row r="131" spans="1:22" ht="15">
      <c r="A131" s="24">
        <v>14</v>
      </c>
      <c r="B131" s="26" t="s">
        <v>699</v>
      </c>
      <c r="C131" s="26" t="s">
        <v>387</v>
      </c>
      <c r="D131" s="26"/>
      <c r="E131" s="25"/>
      <c r="F131" s="25"/>
      <c r="G131" s="25"/>
      <c r="H131" s="25"/>
      <c r="I131" s="25" t="s">
        <v>700</v>
      </c>
      <c r="J131" s="25" t="s">
        <v>701</v>
      </c>
      <c r="K131" s="25" t="s">
        <v>702</v>
      </c>
      <c r="L131" s="25"/>
      <c r="M131" s="25"/>
      <c r="N131" s="25" t="s">
        <v>703</v>
      </c>
      <c r="O131" s="25" t="s">
        <v>704</v>
      </c>
      <c r="P131" s="25"/>
      <c r="Q131" s="25">
        <v>123</v>
      </c>
      <c r="R131" s="25">
        <v>14</v>
      </c>
      <c r="S131" s="25">
        <v>-820</v>
      </c>
      <c r="T131" s="27">
        <v>123</v>
      </c>
      <c r="U131" s="25">
        <f t="shared" si="3"/>
        <v>-770</v>
      </c>
      <c r="V131" s="31">
        <v>14</v>
      </c>
    </row>
    <row r="132" spans="1:22" ht="15">
      <c r="A132" s="15">
        <v>15</v>
      </c>
      <c r="B132" s="17" t="s">
        <v>486</v>
      </c>
      <c r="C132" s="17" t="s">
        <v>705</v>
      </c>
      <c r="D132" s="17" t="s">
        <v>379</v>
      </c>
      <c r="E132" s="16"/>
      <c r="F132" s="16"/>
      <c r="G132" s="16"/>
      <c r="H132" s="16" t="s">
        <v>706</v>
      </c>
      <c r="I132" s="16" t="s">
        <v>707</v>
      </c>
      <c r="J132" s="16"/>
      <c r="K132" s="16"/>
      <c r="L132" s="16"/>
      <c r="M132" s="16"/>
      <c r="N132" s="16"/>
      <c r="O132" s="16"/>
      <c r="P132" s="16"/>
      <c r="Q132" s="16">
        <v>91</v>
      </c>
      <c r="R132" s="16">
        <v>15</v>
      </c>
      <c r="S132" s="16">
        <v>-852</v>
      </c>
      <c r="T132" s="19">
        <v>91</v>
      </c>
      <c r="U132" s="16">
        <f t="shared" si="3"/>
        <v>-802</v>
      </c>
      <c r="V132" s="30">
        <v>15</v>
      </c>
    </row>
    <row r="133" spans="1:22" ht="15">
      <c r="A133" s="24">
        <v>16</v>
      </c>
      <c r="B133" s="26" t="s">
        <v>708</v>
      </c>
      <c r="C133" s="26" t="s">
        <v>709</v>
      </c>
      <c r="D133" s="26" t="s">
        <v>710</v>
      </c>
      <c r="E133" s="25"/>
      <c r="F133" s="25"/>
      <c r="G133" s="25"/>
      <c r="H133" s="25"/>
      <c r="I133" s="25"/>
      <c r="J133" s="25"/>
      <c r="K133" s="25"/>
      <c r="L133" s="25"/>
      <c r="M133" s="25"/>
      <c r="N133" s="25" t="s">
        <v>711</v>
      </c>
      <c r="O133" s="25" t="s">
        <v>712</v>
      </c>
      <c r="P133" s="25"/>
      <c r="Q133" s="25">
        <v>87</v>
      </c>
      <c r="R133" s="25">
        <v>16</v>
      </c>
      <c r="S133" s="25">
        <v>-856</v>
      </c>
      <c r="T133" s="27">
        <v>87</v>
      </c>
      <c r="U133" s="25">
        <f t="shared" si="3"/>
        <v>-806</v>
      </c>
      <c r="V133" s="31">
        <v>16</v>
      </c>
    </row>
    <row r="134" spans="1:22" ht="15">
      <c r="A134" s="15">
        <v>17</v>
      </c>
      <c r="B134" s="17" t="s">
        <v>461</v>
      </c>
      <c r="C134" s="17" t="s">
        <v>475</v>
      </c>
      <c r="D134" s="17" t="s">
        <v>165</v>
      </c>
      <c r="E134" s="16" t="s">
        <v>713</v>
      </c>
      <c r="F134" s="16" t="s">
        <v>1269</v>
      </c>
      <c r="G134" s="16"/>
      <c r="H134" s="16" t="s">
        <v>714</v>
      </c>
      <c r="I134" s="16"/>
      <c r="J134" s="16"/>
      <c r="K134" s="16" t="s">
        <v>715</v>
      </c>
      <c r="L134" s="16" t="s">
        <v>716</v>
      </c>
      <c r="M134" s="16"/>
      <c r="N134" s="16"/>
      <c r="O134" s="16" t="s">
        <v>717</v>
      </c>
      <c r="P134" s="16"/>
      <c r="Q134" s="16">
        <v>87</v>
      </c>
      <c r="R134" s="16">
        <v>16</v>
      </c>
      <c r="S134" s="16">
        <v>-856</v>
      </c>
      <c r="T134" s="19">
        <v>87</v>
      </c>
      <c r="U134" s="16">
        <f t="shared" si="3"/>
        <v>-806</v>
      </c>
      <c r="V134" s="30">
        <v>17</v>
      </c>
    </row>
    <row r="135" spans="1:22" ht="15">
      <c r="A135" s="24">
        <v>18</v>
      </c>
      <c r="B135" s="26" t="s">
        <v>718</v>
      </c>
      <c r="C135" s="26" t="s">
        <v>719</v>
      </c>
      <c r="D135" s="26" t="s">
        <v>367</v>
      </c>
      <c r="E135" s="25"/>
      <c r="F135" s="25"/>
      <c r="G135" s="25"/>
      <c r="H135" s="25" t="s">
        <v>663</v>
      </c>
      <c r="I135" s="25" t="s">
        <v>720</v>
      </c>
      <c r="J135" s="25"/>
      <c r="K135" s="25"/>
      <c r="L135" s="25"/>
      <c r="M135" s="25"/>
      <c r="N135" s="25"/>
      <c r="O135" s="25"/>
      <c r="P135" s="25"/>
      <c r="Q135" s="25">
        <v>72</v>
      </c>
      <c r="R135" s="25">
        <v>18</v>
      </c>
      <c r="S135" s="25">
        <v>-871</v>
      </c>
      <c r="T135" s="27">
        <v>72</v>
      </c>
      <c r="U135" s="25">
        <f t="shared" si="3"/>
        <v>-821</v>
      </c>
      <c r="V135" s="31">
        <v>18</v>
      </c>
    </row>
    <row r="136" spans="1:22" ht="15">
      <c r="A136" s="15">
        <v>19</v>
      </c>
      <c r="B136" s="17" t="s">
        <v>721</v>
      </c>
      <c r="C136" s="17" t="s">
        <v>722</v>
      </c>
      <c r="D136" s="17" t="s">
        <v>379</v>
      </c>
      <c r="E136" s="16"/>
      <c r="F136" s="16" t="s">
        <v>723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>
        <v>68</v>
      </c>
      <c r="R136" s="16">
        <v>19</v>
      </c>
      <c r="S136" s="16">
        <v>-875</v>
      </c>
      <c r="T136" s="19">
        <v>68</v>
      </c>
      <c r="U136" s="16">
        <f t="shared" si="3"/>
        <v>-825</v>
      </c>
      <c r="V136" s="30">
        <v>19</v>
      </c>
    </row>
    <row r="137" spans="1:22" ht="15">
      <c r="A137" s="24">
        <v>20</v>
      </c>
      <c r="B137" s="26" t="s">
        <v>724</v>
      </c>
      <c r="C137" s="26" t="s">
        <v>145</v>
      </c>
      <c r="D137" s="26" t="s">
        <v>367</v>
      </c>
      <c r="E137" s="25"/>
      <c r="F137" s="25" t="s">
        <v>1269</v>
      </c>
      <c r="G137" s="25"/>
      <c r="H137" s="25" t="s">
        <v>725</v>
      </c>
      <c r="I137" s="25"/>
      <c r="J137" s="25" t="s">
        <v>726</v>
      </c>
      <c r="K137" s="25"/>
      <c r="L137" s="25" t="s">
        <v>727</v>
      </c>
      <c r="M137" s="25"/>
      <c r="N137" s="25"/>
      <c r="O137" s="25"/>
      <c r="P137" s="25"/>
      <c r="Q137" s="25">
        <v>62</v>
      </c>
      <c r="R137" s="25">
        <v>20</v>
      </c>
      <c r="S137" s="25">
        <v>-881</v>
      </c>
      <c r="T137" s="27">
        <v>62</v>
      </c>
      <c r="U137" s="25">
        <f t="shared" si="3"/>
        <v>-831</v>
      </c>
      <c r="V137" s="31">
        <v>20</v>
      </c>
    </row>
    <row r="138" spans="1:22" ht="15">
      <c r="A138" s="15">
        <v>21</v>
      </c>
      <c r="B138" s="17" t="s">
        <v>728</v>
      </c>
      <c r="C138" s="17" t="s">
        <v>729</v>
      </c>
      <c r="D138" s="17" t="s">
        <v>165</v>
      </c>
      <c r="E138" s="16" t="s">
        <v>730</v>
      </c>
      <c r="F138" s="16"/>
      <c r="G138" s="16" t="s">
        <v>731</v>
      </c>
      <c r="H138" s="16"/>
      <c r="I138" s="16" t="s">
        <v>732</v>
      </c>
      <c r="J138" s="16"/>
      <c r="K138" s="16"/>
      <c r="L138" s="16"/>
      <c r="M138" s="16"/>
      <c r="N138" s="16"/>
      <c r="O138" s="16"/>
      <c r="P138" s="16"/>
      <c r="Q138" s="16">
        <v>62</v>
      </c>
      <c r="R138" s="16">
        <v>20</v>
      </c>
      <c r="S138" s="16">
        <v>-881</v>
      </c>
      <c r="T138" s="19">
        <v>62</v>
      </c>
      <c r="U138" s="16">
        <f t="shared" si="3"/>
        <v>-831</v>
      </c>
      <c r="V138" s="30">
        <v>21</v>
      </c>
    </row>
    <row r="139" spans="1:22" ht="15">
      <c r="A139" s="24">
        <v>22</v>
      </c>
      <c r="B139" s="26" t="s">
        <v>733</v>
      </c>
      <c r="C139" s="26" t="s">
        <v>686</v>
      </c>
      <c r="D139" s="26"/>
      <c r="E139" s="25"/>
      <c r="F139" s="25"/>
      <c r="G139" s="25"/>
      <c r="H139" s="25"/>
      <c r="I139" s="25" t="s">
        <v>734</v>
      </c>
      <c r="J139" s="25"/>
      <c r="K139" s="25"/>
      <c r="L139" s="25"/>
      <c r="M139" s="25"/>
      <c r="N139" s="25"/>
      <c r="O139" s="25"/>
      <c r="P139" s="25"/>
      <c r="Q139" s="25">
        <v>61</v>
      </c>
      <c r="R139" s="25">
        <v>22</v>
      </c>
      <c r="S139" s="25">
        <v>-882</v>
      </c>
      <c r="T139" s="27">
        <v>61</v>
      </c>
      <c r="U139" s="25">
        <f t="shared" si="3"/>
        <v>-832</v>
      </c>
      <c r="V139" s="31">
        <v>22</v>
      </c>
    </row>
    <row r="140" spans="1:22" ht="15">
      <c r="A140" s="15">
        <v>23</v>
      </c>
      <c r="B140" s="17" t="s">
        <v>735</v>
      </c>
      <c r="C140" s="17" t="s">
        <v>736</v>
      </c>
      <c r="D140" s="17" t="s">
        <v>165</v>
      </c>
      <c r="E140" s="16" t="s">
        <v>737</v>
      </c>
      <c r="F140" s="16"/>
      <c r="G140" s="16"/>
      <c r="H140" s="16"/>
      <c r="I140" s="16" t="s">
        <v>738</v>
      </c>
      <c r="J140" s="16"/>
      <c r="K140" s="16"/>
      <c r="L140" s="16"/>
      <c r="M140" s="16"/>
      <c r="N140" s="16"/>
      <c r="O140" s="16"/>
      <c r="P140" s="16"/>
      <c r="Q140" s="16">
        <v>61</v>
      </c>
      <c r="R140" s="16">
        <v>22</v>
      </c>
      <c r="S140" s="16">
        <v>-882</v>
      </c>
      <c r="T140" s="19">
        <v>61</v>
      </c>
      <c r="U140" s="16">
        <f t="shared" si="3"/>
        <v>-832</v>
      </c>
      <c r="V140" s="30">
        <v>23</v>
      </c>
    </row>
    <row r="141" spans="1:22" ht="15">
      <c r="A141" s="24">
        <v>24</v>
      </c>
      <c r="B141" s="26" t="s">
        <v>739</v>
      </c>
      <c r="C141" s="26" t="s">
        <v>740</v>
      </c>
      <c r="D141" s="26" t="s">
        <v>99</v>
      </c>
      <c r="E141" s="25"/>
      <c r="F141" s="25" t="s">
        <v>741</v>
      </c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>
        <v>50</v>
      </c>
      <c r="R141" s="25">
        <v>24</v>
      </c>
      <c r="S141" s="25">
        <v>-893</v>
      </c>
      <c r="T141" s="27">
        <v>50</v>
      </c>
      <c r="U141" s="25">
        <f t="shared" si="3"/>
        <v>-843</v>
      </c>
      <c r="V141" s="31">
        <v>24</v>
      </c>
    </row>
    <row r="142" spans="1:22" ht="15">
      <c r="A142" s="15">
        <v>25</v>
      </c>
      <c r="B142" s="17" t="s">
        <v>742</v>
      </c>
      <c r="C142" s="17" t="s">
        <v>743</v>
      </c>
      <c r="D142" s="17"/>
      <c r="E142" s="16"/>
      <c r="F142" s="16"/>
      <c r="G142" s="16" t="s">
        <v>744</v>
      </c>
      <c r="H142" s="16"/>
      <c r="I142" s="16"/>
      <c r="J142" s="16"/>
      <c r="K142" s="16"/>
      <c r="L142" s="16"/>
      <c r="M142" s="16"/>
      <c r="N142" s="16"/>
      <c r="O142" s="16"/>
      <c r="P142" s="16"/>
      <c r="Q142" s="16">
        <v>18</v>
      </c>
      <c r="R142" s="16">
        <v>25</v>
      </c>
      <c r="S142" s="16">
        <v>-925</v>
      </c>
      <c r="T142" s="19">
        <v>18</v>
      </c>
      <c r="U142" s="16">
        <f t="shared" si="3"/>
        <v>-875</v>
      </c>
      <c r="V142" s="30">
        <v>25</v>
      </c>
    </row>
    <row r="143" spans="1:22" ht="15">
      <c r="A143" s="24">
        <v>26</v>
      </c>
      <c r="B143" s="26" t="s">
        <v>745</v>
      </c>
      <c r="C143" s="26" t="s">
        <v>746</v>
      </c>
      <c r="D143" s="26"/>
      <c r="E143" s="25"/>
      <c r="F143" s="25"/>
      <c r="G143" s="25" t="s">
        <v>747</v>
      </c>
      <c r="H143" s="25"/>
      <c r="I143" s="25"/>
      <c r="J143" s="25" t="s">
        <v>748</v>
      </c>
      <c r="K143" s="25"/>
      <c r="L143" s="25"/>
      <c r="M143" s="25"/>
      <c r="N143" s="25"/>
      <c r="O143" s="25"/>
      <c r="P143" s="25"/>
      <c r="Q143" s="25">
        <v>3</v>
      </c>
      <c r="R143" s="25">
        <v>26</v>
      </c>
      <c r="S143" s="25">
        <v>-940</v>
      </c>
      <c r="T143" s="27">
        <v>3</v>
      </c>
      <c r="U143" s="25">
        <f t="shared" si="3"/>
        <v>-890</v>
      </c>
      <c r="V143" s="31">
        <v>26</v>
      </c>
    </row>
    <row r="144" spans="1:22" ht="15">
      <c r="A144" s="15">
        <v>27</v>
      </c>
      <c r="B144" s="17" t="s">
        <v>749</v>
      </c>
      <c r="C144" s="17" t="s">
        <v>750</v>
      </c>
      <c r="D144" s="17" t="s">
        <v>367</v>
      </c>
      <c r="E144" s="16"/>
      <c r="F144" s="16"/>
      <c r="G144" s="16"/>
      <c r="H144" s="16"/>
      <c r="I144" s="16"/>
      <c r="J144" s="16" t="s">
        <v>751</v>
      </c>
      <c r="K144" s="16"/>
      <c r="L144" s="16"/>
      <c r="M144" s="16"/>
      <c r="N144" s="16"/>
      <c r="O144" s="16"/>
      <c r="P144" s="16"/>
      <c r="Q144" s="16">
        <v>1</v>
      </c>
      <c r="R144" s="16">
        <v>27</v>
      </c>
      <c r="S144" s="16">
        <v>-942</v>
      </c>
      <c r="T144" s="19">
        <v>1</v>
      </c>
      <c r="U144" s="16">
        <f t="shared" si="3"/>
        <v>-892</v>
      </c>
      <c r="V144" s="30">
        <v>27</v>
      </c>
    </row>
    <row r="145" spans="1:22" ht="15">
      <c r="A145" s="24">
        <v>28</v>
      </c>
      <c r="B145" s="26" t="s">
        <v>752</v>
      </c>
      <c r="C145" s="26" t="s">
        <v>540</v>
      </c>
      <c r="D145" s="26" t="s">
        <v>367</v>
      </c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 t="s">
        <v>1269</v>
      </c>
      <c r="P145" s="25"/>
      <c r="Q145" s="25"/>
      <c r="R145" s="25"/>
      <c r="S145" s="25"/>
      <c r="T145" s="25"/>
      <c r="U145" s="25"/>
      <c r="V145" s="28"/>
    </row>
    <row r="146" spans="1:22" ht="15">
      <c r="A146" s="15">
        <v>29</v>
      </c>
      <c r="B146" s="17" t="s">
        <v>753</v>
      </c>
      <c r="C146" s="17" t="s">
        <v>579</v>
      </c>
      <c r="D146" s="17" t="s">
        <v>754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 t="s">
        <v>755</v>
      </c>
      <c r="P146" s="16"/>
      <c r="Q146" s="16"/>
      <c r="R146" s="16"/>
      <c r="S146" s="16"/>
      <c r="T146" s="16"/>
      <c r="U146" s="16"/>
      <c r="V146" s="18"/>
    </row>
    <row r="147" spans="1:22" ht="15">
      <c r="A147" s="24">
        <v>30</v>
      </c>
      <c r="B147" s="26" t="s">
        <v>48</v>
      </c>
      <c r="C147" s="26" t="s">
        <v>540</v>
      </c>
      <c r="D147" s="26" t="s">
        <v>754</v>
      </c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 t="s">
        <v>756</v>
      </c>
      <c r="P147" s="25"/>
      <c r="Q147" s="25"/>
      <c r="R147" s="25"/>
      <c r="S147" s="25"/>
      <c r="T147" s="25"/>
      <c r="U147" s="25"/>
      <c r="V147" s="28"/>
    </row>
    <row r="148" spans="1:22" ht="15.75" thickBot="1">
      <c r="A148" s="20">
        <v>31</v>
      </c>
      <c r="B148" s="22" t="s">
        <v>757</v>
      </c>
      <c r="C148" s="22" t="s">
        <v>150</v>
      </c>
      <c r="D148" s="22" t="s">
        <v>165</v>
      </c>
      <c r="E148" s="21" t="s">
        <v>758</v>
      </c>
      <c r="F148" s="21"/>
      <c r="G148" s="21" t="s">
        <v>759</v>
      </c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3"/>
    </row>
    <row r="150" ht="15.75">
      <c r="A150" s="2" t="s">
        <v>0</v>
      </c>
    </row>
    <row r="152" ht="15.75">
      <c r="A152" s="3" t="s">
        <v>760</v>
      </c>
    </row>
    <row r="153" ht="15.75" thickBot="1"/>
    <row r="154" spans="1:22" ht="15">
      <c r="A154" s="4" t="s">
        <v>2</v>
      </c>
      <c r="B154" s="5" t="s">
        <v>3</v>
      </c>
      <c r="C154" s="5" t="s">
        <v>4</v>
      </c>
      <c r="D154" s="5" t="s">
        <v>5</v>
      </c>
      <c r="E154" s="5" t="s">
        <v>6</v>
      </c>
      <c r="F154" s="5" t="s">
        <v>7</v>
      </c>
      <c r="G154" s="5" t="s">
        <v>8</v>
      </c>
      <c r="H154" s="5" t="s">
        <v>9</v>
      </c>
      <c r="I154" s="5" t="s">
        <v>10</v>
      </c>
      <c r="J154" s="5" t="s">
        <v>11</v>
      </c>
      <c r="K154" s="5" t="s">
        <v>12</v>
      </c>
      <c r="L154" s="5" t="s">
        <v>13</v>
      </c>
      <c r="M154" s="5" t="s">
        <v>14</v>
      </c>
      <c r="N154" s="5" t="s">
        <v>15</v>
      </c>
      <c r="O154" s="5" t="s">
        <v>16</v>
      </c>
      <c r="P154" s="5" t="s">
        <v>17</v>
      </c>
      <c r="Q154" s="5" t="s">
        <v>18</v>
      </c>
      <c r="R154" s="5" t="s">
        <v>19</v>
      </c>
      <c r="S154" s="5" t="s">
        <v>20</v>
      </c>
      <c r="T154" s="5" t="s">
        <v>1271</v>
      </c>
      <c r="U154" s="5" t="s">
        <v>20</v>
      </c>
      <c r="V154" s="6" t="s">
        <v>1272</v>
      </c>
    </row>
    <row r="155" spans="1:22" ht="15">
      <c r="A155" s="15">
        <v>1</v>
      </c>
      <c r="B155" s="17" t="s">
        <v>761</v>
      </c>
      <c r="C155" s="17" t="s">
        <v>762</v>
      </c>
      <c r="D155" s="17" t="s">
        <v>35</v>
      </c>
      <c r="E155" s="16" t="s">
        <v>763</v>
      </c>
      <c r="F155" s="16" t="s">
        <v>764</v>
      </c>
      <c r="G155" s="16"/>
      <c r="H155" s="16" t="s">
        <v>382</v>
      </c>
      <c r="I155" s="16" t="s">
        <v>765</v>
      </c>
      <c r="J155" s="16" t="s">
        <v>766</v>
      </c>
      <c r="K155" s="19" t="s">
        <v>767</v>
      </c>
      <c r="L155" s="16" t="s">
        <v>768</v>
      </c>
      <c r="M155" s="16" t="s">
        <v>769</v>
      </c>
      <c r="N155" s="16" t="s">
        <v>770</v>
      </c>
      <c r="O155" s="16" t="s">
        <v>771</v>
      </c>
      <c r="P155" s="16"/>
      <c r="Q155" s="16">
        <v>960</v>
      </c>
      <c r="R155" s="16">
        <v>1</v>
      </c>
      <c r="S155" s="16"/>
      <c r="T155" s="16">
        <f>960-81</f>
        <v>879</v>
      </c>
      <c r="U155" s="16"/>
      <c r="V155" s="18">
        <v>1</v>
      </c>
    </row>
    <row r="156" spans="1:22" ht="15">
      <c r="A156" s="24">
        <v>2</v>
      </c>
      <c r="B156" s="26" t="s">
        <v>772</v>
      </c>
      <c r="C156" s="26" t="s">
        <v>773</v>
      </c>
      <c r="D156" s="26" t="s">
        <v>35</v>
      </c>
      <c r="E156" s="25" t="s">
        <v>774</v>
      </c>
      <c r="F156" s="27" t="s">
        <v>775</v>
      </c>
      <c r="G156" s="25" t="s">
        <v>776</v>
      </c>
      <c r="H156" s="25" t="s">
        <v>777</v>
      </c>
      <c r="I156" s="25" t="s">
        <v>778</v>
      </c>
      <c r="J156" s="25" t="s">
        <v>779</v>
      </c>
      <c r="K156" s="25" t="s">
        <v>780</v>
      </c>
      <c r="L156" s="25" t="s">
        <v>781</v>
      </c>
      <c r="M156" s="25"/>
      <c r="N156" s="25" t="s">
        <v>782</v>
      </c>
      <c r="O156" s="25" t="s">
        <v>783</v>
      </c>
      <c r="P156" s="25"/>
      <c r="Q156" s="25">
        <v>894</v>
      </c>
      <c r="R156" s="25">
        <v>2</v>
      </c>
      <c r="S156" s="25">
        <v>-66</v>
      </c>
      <c r="T156" s="25">
        <f>894-69</f>
        <v>825</v>
      </c>
      <c r="U156" s="25">
        <f>T156-$T$155</f>
        <v>-54</v>
      </c>
      <c r="V156" s="28">
        <v>2</v>
      </c>
    </row>
    <row r="157" spans="1:22" ht="15">
      <c r="A157" s="15">
        <v>3</v>
      </c>
      <c r="B157" s="17" t="s">
        <v>784</v>
      </c>
      <c r="C157" s="17" t="s">
        <v>785</v>
      </c>
      <c r="D157" s="17" t="s">
        <v>35</v>
      </c>
      <c r="E157" s="16"/>
      <c r="F157" s="16" t="s">
        <v>786</v>
      </c>
      <c r="G157" s="16" t="s">
        <v>787</v>
      </c>
      <c r="H157" s="16" t="s">
        <v>788</v>
      </c>
      <c r="I157" s="16" t="s">
        <v>789</v>
      </c>
      <c r="J157" s="19" t="s">
        <v>790</v>
      </c>
      <c r="K157" s="16" t="s">
        <v>791</v>
      </c>
      <c r="L157" s="16" t="s">
        <v>792</v>
      </c>
      <c r="M157" s="16" t="s">
        <v>793</v>
      </c>
      <c r="N157" s="16"/>
      <c r="O157" s="16" t="s">
        <v>794</v>
      </c>
      <c r="P157" s="16" t="s">
        <v>795</v>
      </c>
      <c r="Q157" s="16">
        <v>711</v>
      </c>
      <c r="R157" s="16">
        <v>3</v>
      </c>
      <c r="S157" s="16">
        <v>-249</v>
      </c>
      <c r="T157" s="16">
        <f>711-41</f>
        <v>670</v>
      </c>
      <c r="U157" s="16">
        <f aca="true" t="shared" si="4" ref="U157:U162">T157-$T$155</f>
        <v>-209</v>
      </c>
      <c r="V157" s="18">
        <v>3</v>
      </c>
    </row>
    <row r="158" spans="1:22" ht="15">
      <c r="A158" s="24">
        <v>4</v>
      </c>
      <c r="B158" s="26" t="s">
        <v>796</v>
      </c>
      <c r="C158" s="26" t="s">
        <v>797</v>
      </c>
      <c r="D158" s="26" t="s">
        <v>35</v>
      </c>
      <c r="E158" s="25" t="s">
        <v>798</v>
      </c>
      <c r="F158" s="25" t="s">
        <v>799</v>
      </c>
      <c r="G158" s="25" t="s">
        <v>800</v>
      </c>
      <c r="H158" s="25" t="s">
        <v>801</v>
      </c>
      <c r="I158" s="25" t="s">
        <v>802</v>
      </c>
      <c r="J158" s="25" t="s">
        <v>803</v>
      </c>
      <c r="K158" s="25" t="s">
        <v>804</v>
      </c>
      <c r="L158" s="25"/>
      <c r="M158" s="25" t="s">
        <v>805</v>
      </c>
      <c r="N158" s="25"/>
      <c r="O158" s="25" t="s">
        <v>806</v>
      </c>
      <c r="P158" s="25"/>
      <c r="Q158" s="25">
        <v>617</v>
      </c>
      <c r="R158" s="25">
        <v>4</v>
      </c>
      <c r="S158" s="25">
        <v>-343</v>
      </c>
      <c r="T158" s="25">
        <v>617</v>
      </c>
      <c r="U158" s="25">
        <f t="shared" si="4"/>
        <v>-262</v>
      </c>
      <c r="V158" s="28">
        <v>4</v>
      </c>
    </row>
    <row r="159" spans="1:22" ht="15">
      <c r="A159" s="15">
        <v>5</v>
      </c>
      <c r="B159" s="17" t="s">
        <v>807</v>
      </c>
      <c r="C159" s="17" t="s">
        <v>808</v>
      </c>
      <c r="D159" s="17" t="s">
        <v>35</v>
      </c>
      <c r="E159" s="16" t="s">
        <v>809</v>
      </c>
      <c r="F159" s="16" t="s">
        <v>810</v>
      </c>
      <c r="G159" s="16" t="s">
        <v>811</v>
      </c>
      <c r="H159" s="16"/>
      <c r="I159" s="16"/>
      <c r="J159" s="16" t="s">
        <v>812</v>
      </c>
      <c r="K159" s="16" t="s">
        <v>813</v>
      </c>
      <c r="L159" s="16" t="s">
        <v>814</v>
      </c>
      <c r="M159" s="16"/>
      <c r="N159" s="16"/>
      <c r="O159" s="16"/>
      <c r="P159" s="16"/>
      <c r="Q159" s="16">
        <v>419</v>
      </c>
      <c r="R159" s="16">
        <v>5</v>
      </c>
      <c r="S159" s="16">
        <v>-541</v>
      </c>
      <c r="T159" s="16">
        <v>419</v>
      </c>
      <c r="U159" s="16">
        <f t="shared" si="4"/>
        <v>-460</v>
      </c>
      <c r="V159" s="18">
        <v>5</v>
      </c>
    </row>
    <row r="160" spans="1:22" ht="15">
      <c r="A160" s="24">
        <v>6</v>
      </c>
      <c r="B160" s="26" t="s">
        <v>815</v>
      </c>
      <c r="C160" s="26" t="s">
        <v>816</v>
      </c>
      <c r="D160" s="26" t="s">
        <v>35</v>
      </c>
      <c r="E160" s="25"/>
      <c r="F160" s="25"/>
      <c r="G160" s="25"/>
      <c r="H160" s="25"/>
      <c r="I160" s="25"/>
      <c r="J160" s="25" t="s">
        <v>817</v>
      </c>
      <c r="K160" s="25"/>
      <c r="L160" s="25"/>
      <c r="M160" s="25"/>
      <c r="N160" s="25"/>
      <c r="O160" s="25"/>
      <c r="P160" s="25"/>
      <c r="Q160" s="25">
        <v>100</v>
      </c>
      <c r="R160" s="25">
        <v>6</v>
      </c>
      <c r="S160" s="25">
        <v>-860</v>
      </c>
      <c r="T160" s="25">
        <v>100</v>
      </c>
      <c r="U160" s="25">
        <f t="shared" si="4"/>
        <v>-779</v>
      </c>
      <c r="V160" s="28">
        <v>6</v>
      </c>
    </row>
    <row r="161" spans="1:22" ht="15">
      <c r="A161" s="15">
        <v>7</v>
      </c>
      <c r="B161" s="17" t="s">
        <v>818</v>
      </c>
      <c r="C161" s="17" t="s">
        <v>819</v>
      </c>
      <c r="D161" s="17"/>
      <c r="E161" s="16"/>
      <c r="F161" s="16"/>
      <c r="G161" s="16"/>
      <c r="H161" s="16"/>
      <c r="I161" s="16"/>
      <c r="J161" s="16"/>
      <c r="K161" s="16"/>
      <c r="L161" s="16" t="s">
        <v>820</v>
      </c>
      <c r="M161" s="16" t="s">
        <v>821</v>
      </c>
      <c r="N161" s="16"/>
      <c r="O161" s="16" t="s">
        <v>1269</v>
      </c>
      <c r="P161" s="16"/>
      <c r="Q161" s="16">
        <v>51</v>
      </c>
      <c r="R161" s="16">
        <v>7</v>
      </c>
      <c r="S161" s="16">
        <v>-909</v>
      </c>
      <c r="T161" s="16">
        <v>51</v>
      </c>
      <c r="U161" s="16">
        <f t="shared" si="4"/>
        <v>-828</v>
      </c>
      <c r="V161" s="18">
        <v>7</v>
      </c>
    </row>
    <row r="162" spans="1:22" ht="15.75" thickBot="1">
      <c r="A162" s="34">
        <v>8</v>
      </c>
      <c r="B162" s="35" t="s">
        <v>822</v>
      </c>
      <c r="C162" s="35" t="s">
        <v>823</v>
      </c>
      <c r="D162" s="35" t="s">
        <v>99</v>
      </c>
      <c r="E162" s="36"/>
      <c r="F162" s="36" t="s">
        <v>1269</v>
      </c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7"/>
    </row>
    <row r="164" ht="15.75">
      <c r="A164" s="2" t="s">
        <v>0</v>
      </c>
    </row>
    <row r="166" ht="15.75">
      <c r="A166" s="3" t="s">
        <v>824</v>
      </c>
    </row>
    <row r="167" ht="15.75" thickBot="1"/>
    <row r="168" spans="1:22" ht="15">
      <c r="A168" s="4" t="s">
        <v>2</v>
      </c>
      <c r="B168" s="5" t="s">
        <v>3</v>
      </c>
      <c r="C168" s="5" t="s">
        <v>4</v>
      </c>
      <c r="D168" s="5" t="s">
        <v>5</v>
      </c>
      <c r="E168" s="5" t="s">
        <v>6</v>
      </c>
      <c r="F168" s="5" t="s">
        <v>7</v>
      </c>
      <c r="G168" s="5" t="s">
        <v>8</v>
      </c>
      <c r="H168" s="5" t="s">
        <v>9</v>
      </c>
      <c r="I168" s="5" t="s">
        <v>10</v>
      </c>
      <c r="J168" s="5" t="s">
        <v>11</v>
      </c>
      <c r="K168" s="5" t="s">
        <v>12</v>
      </c>
      <c r="L168" s="5" t="s">
        <v>13</v>
      </c>
      <c r="M168" s="5" t="s">
        <v>14</v>
      </c>
      <c r="N168" s="5" t="s">
        <v>15</v>
      </c>
      <c r="O168" s="5" t="s">
        <v>16</v>
      </c>
      <c r="P168" s="5" t="s">
        <v>17</v>
      </c>
      <c r="Q168" s="5" t="s">
        <v>18</v>
      </c>
      <c r="R168" s="5" t="s">
        <v>19</v>
      </c>
      <c r="S168" s="5" t="s">
        <v>20</v>
      </c>
      <c r="T168" s="5" t="s">
        <v>1271</v>
      </c>
      <c r="U168" s="5" t="s">
        <v>20</v>
      </c>
      <c r="V168" s="6" t="s">
        <v>1272</v>
      </c>
    </row>
    <row r="169" spans="1:22" ht="15">
      <c r="A169" s="7">
        <v>1</v>
      </c>
      <c r="B169" s="13" t="s">
        <v>825</v>
      </c>
      <c r="C169" s="13" t="s">
        <v>826</v>
      </c>
      <c r="D169" s="13"/>
      <c r="E169" s="12"/>
      <c r="F169" s="12" t="s">
        <v>827</v>
      </c>
      <c r="G169" s="12" t="s">
        <v>828</v>
      </c>
      <c r="H169" s="12" t="s">
        <v>829</v>
      </c>
      <c r="I169" s="12" t="s">
        <v>830</v>
      </c>
      <c r="J169" s="12" t="s">
        <v>363</v>
      </c>
      <c r="K169" s="12" t="s">
        <v>831</v>
      </c>
      <c r="L169" s="12" t="s">
        <v>832</v>
      </c>
      <c r="M169" s="12" t="s">
        <v>833</v>
      </c>
      <c r="N169" s="14" t="s">
        <v>834</v>
      </c>
      <c r="O169" s="12" t="s">
        <v>835</v>
      </c>
      <c r="P169" s="12"/>
      <c r="Q169" s="12">
        <v>884</v>
      </c>
      <c r="R169" s="12">
        <v>1</v>
      </c>
      <c r="S169" s="12"/>
      <c r="T169" s="14">
        <f>884-56</f>
        <v>828</v>
      </c>
      <c r="U169" s="12"/>
      <c r="V169" s="29">
        <v>1</v>
      </c>
    </row>
    <row r="170" spans="1:22" ht="15">
      <c r="A170" s="24">
        <v>2</v>
      </c>
      <c r="B170" s="26" t="s">
        <v>836</v>
      </c>
      <c r="C170" s="26" t="s">
        <v>837</v>
      </c>
      <c r="D170" s="26"/>
      <c r="E170" s="25" t="s">
        <v>838</v>
      </c>
      <c r="F170" s="25" t="s">
        <v>839</v>
      </c>
      <c r="G170" s="27" t="s">
        <v>840</v>
      </c>
      <c r="H170" s="25" t="s">
        <v>841</v>
      </c>
      <c r="I170" s="25" t="s">
        <v>842</v>
      </c>
      <c r="J170" s="25" t="s">
        <v>843</v>
      </c>
      <c r="K170" s="25" t="s">
        <v>844</v>
      </c>
      <c r="L170" s="25" t="s">
        <v>845</v>
      </c>
      <c r="M170" s="25" t="s">
        <v>846</v>
      </c>
      <c r="N170" s="25" t="s">
        <v>847</v>
      </c>
      <c r="O170" s="27" t="s">
        <v>848</v>
      </c>
      <c r="P170" s="27" t="s">
        <v>849</v>
      </c>
      <c r="Q170" s="25">
        <v>808</v>
      </c>
      <c r="R170" s="25">
        <v>2</v>
      </c>
      <c r="S170" s="25">
        <v>-76</v>
      </c>
      <c r="T170" s="27">
        <f>808-39-1</f>
        <v>768</v>
      </c>
      <c r="U170" s="25">
        <f>T170-$T$169</f>
        <v>-60</v>
      </c>
      <c r="V170" s="31">
        <v>2</v>
      </c>
    </row>
    <row r="171" spans="1:22" ht="15">
      <c r="A171" s="7">
        <v>3</v>
      </c>
      <c r="B171" s="13" t="s">
        <v>850</v>
      </c>
      <c r="C171" s="13" t="s">
        <v>851</v>
      </c>
      <c r="D171" s="13" t="s">
        <v>35</v>
      </c>
      <c r="E171" s="12" t="s">
        <v>852</v>
      </c>
      <c r="F171" s="12"/>
      <c r="G171" s="12"/>
      <c r="H171" s="12"/>
      <c r="I171" s="12"/>
      <c r="J171" s="12" t="s">
        <v>853</v>
      </c>
      <c r="K171" s="12"/>
      <c r="L171" s="12"/>
      <c r="M171" s="12" t="s">
        <v>854</v>
      </c>
      <c r="N171" s="12" t="s">
        <v>855</v>
      </c>
      <c r="O171" s="12" t="s">
        <v>856</v>
      </c>
      <c r="P171" s="12" t="s">
        <v>857</v>
      </c>
      <c r="Q171" s="12">
        <v>429</v>
      </c>
      <c r="R171" s="12">
        <v>3</v>
      </c>
      <c r="S171" s="12">
        <v>-455</v>
      </c>
      <c r="T171" s="14">
        <v>429</v>
      </c>
      <c r="U171" s="16">
        <f>T171-$T$169</f>
        <v>-399</v>
      </c>
      <c r="V171" s="29">
        <v>3</v>
      </c>
    </row>
    <row r="172" spans="1:22" ht="15">
      <c r="A172" s="24">
        <v>4</v>
      </c>
      <c r="B172" s="26" t="s">
        <v>784</v>
      </c>
      <c r="C172" s="26" t="s">
        <v>785</v>
      </c>
      <c r="D172" s="26" t="s">
        <v>35</v>
      </c>
      <c r="E172" s="25"/>
      <c r="F172" s="25"/>
      <c r="G172" s="25"/>
      <c r="H172" s="25"/>
      <c r="I172" s="25"/>
      <c r="J172" s="25"/>
      <c r="K172" s="25"/>
      <c r="L172" s="25"/>
      <c r="M172" s="25"/>
      <c r="N172" s="25" t="s">
        <v>858</v>
      </c>
      <c r="O172" s="25"/>
      <c r="P172" s="25"/>
      <c r="Q172" s="25">
        <v>68</v>
      </c>
      <c r="R172" s="25">
        <v>4</v>
      </c>
      <c r="S172" s="25">
        <v>-816</v>
      </c>
      <c r="T172" s="27">
        <v>68</v>
      </c>
      <c r="U172" s="25">
        <f>T172-$T$169</f>
        <v>-760</v>
      </c>
      <c r="V172" s="31">
        <v>4</v>
      </c>
    </row>
    <row r="173" spans="1:22" ht="15">
      <c r="A173" s="7">
        <v>5</v>
      </c>
      <c r="B173" s="13" t="s">
        <v>859</v>
      </c>
      <c r="C173" s="13" t="s">
        <v>860</v>
      </c>
      <c r="D173" s="13"/>
      <c r="E173" s="12"/>
      <c r="F173" s="12"/>
      <c r="G173" s="12"/>
      <c r="H173" s="12"/>
      <c r="I173" s="12"/>
      <c r="J173" s="12"/>
      <c r="K173" s="12"/>
      <c r="L173" s="12"/>
      <c r="M173" s="12" t="s">
        <v>861</v>
      </c>
      <c r="N173" s="12"/>
      <c r="O173" s="12" t="s">
        <v>1269</v>
      </c>
      <c r="P173" s="12"/>
      <c r="Q173" s="12">
        <v>7</v>
      </c>
      <c r="R173" s="12">
        <v>5</v>
      </c>
      <c r="S173" s="12">
        <v>-877</v>
      </c>
      <c r="T173" s="14">
        <v>7</v>
      </c>
      <c r="U173" s="16">
        <f>T173-$T$169</f>
        <v>-821</v>
      </c>
      <c r="V173" s="29">
        <v>5</v>
      </c>
    </row>
    <row r="174" spans="1:22" ht="15.75" thickBot="1">
      <c r="A174" s="34">
        <v>6</v>
      </c>
      <c r="B174" s="35" t="s">
        <v>818</v>
      </c>
      <c r="C174" s="35" t="s">
        <v>860</v>
      </c>
      <c r="D174" s="35"/>
      <c r="E174" s="36"/>
      <c r="F174" s="36"/>
      <c r="G174" s="36"/>
      <c r="H174" s="36"/>
      <c r="I174" s="36"/>
      <c r="J174" s="36"/>
      <c r="K174" s="36"/>
      <c r="L174" s="36"/>
      <c r="M174" s="36" t="s">
        <v>862</v>
      </c>
      <c r="N174" s="36"/>
      <c r="O174" s="36"/>
      <c r="P174" s="36"/>
      <c r="Q174" s="36">
        <v>7</v>
      </c>
      <c r="R174" s="36">
        <v>5</v>
      </c>
      <c r="S174" s="36">
        <v>-877</v>
      </c>
      <c r="T174" s="38">
        <v>7</v>
      </c>
      <c r="U174" s="36">
        <f>T174-$T$169</f>
        <v>-821</v>
      </c>
      <c r="V174" s="39">
        <v>6</v>
      </c>
    </row>
    <row r="176" ht="15.75">
      <c r="A176" s="2" t="s">
        <v>0</v>
      </c>
    </row>
    <row r="178" ht="15.75">
      <c r="A178" s="3" t="s">
        <v>863</v>
      </c>
    </row>
    <row r="179" ht="15.75" thickBot="1"/>
    <row r="180" spans="1:22" ht="15">
      <c r="A180" s="4" t="s">
        <v>2</v>
      </c>
      <c r="B180" s="5" t="s">
        <v>3</v>
      </c>
      <c r="C180" s="5" t="s">
        <v>4</v>
      </c>
      <c r="D180" s="5" t="s">
        <v>5</v>
      </c>
      <c r="E180" s="5" t="s">
        <v>6</v>
      </c>
      <c r="F180" s="5" t="s">
        <v>7</v>
      </c>
      <c r="G180" s="5" t="s">
        <v>8</v>
      </c>
      <c r="H180" s="5" t="s">
        <v>9</v>
      </c>
      <c r="I180" s="5" t="s">
        <v>10</v>
      </c>
      <c r="J180" s="5" t="s">
        <v>11</v>
      </c>
      <c r="K180" s="5" t="s">
        <v>12</v>
      </c>
      <c r="L180" s="5" t="s">
        <v>13</v>
      </c>
      <c r="M180" s="5" t="s">
        <v>14</v>
      </c>
      <c r="N180" s="5" t="s">
        <v>15</v>
      </c>
      <c r="O180" s="5" t="s">
        <v>16</v>
      </c>
      <c r="P180" s="5" t="s">
        <v>17</v>
      </c>
      <c r="Q180" s="5" t="s">
        <v>18</v>
      </c>
      <c r="R180" s="5" t="s">
        <v>19</v>
      </c>
      <c r="S180" s="5" t="s">
        <v>20</v>
      </c>
      <c r="T180" s="5" t="s">
        <v>1271</v>
      </c>
      <c r="U180" s="5" t="s">
        <v>20</v>
      </c>
      <c r="V180" s="6" t="s">
        <v>1272</v>
      </c>
    </row>
    <row r="181" spans="1:22" ht="15">
      <c r="A181" s="15">
        <v>1</v>
      </c>
      <c r="B181" s="17" t="s">
        <v>864</v>
      </c>
      <c r="C181" s="17" t="s">
        <v>865</v>
      </c>
      <c r="D181" s="17" t="s">
        <v>388</v>
      </c>
      <c r="E181" s="16" t="s">
        <v>866</v>
      </c>
      <c r="F181" s="16" t="s">
        <v>1269</v>
      </c>
      <c r="G181" s="16" t="s">
        <v>867</v>
      </c>
      <c r="H181" s="16" t="s">
        <v>868</v>
      </c>
      <c r="I181" s="16" t="s">
        <v>869</v>
      </c>
      <c r="J181" s="19" t="s">
        <v>870</v>
      </c>
      <c r="K181" s="16" t="s">
        <v>871</v>
      </c>
      <c r="L181" s="16" t="s">
        <v>872</v>
      </c>
      <c r="M181" s="16" t="s">
        <v>873</v>
      </c>
      <c r="N181" s="19" t="s">
        <v>874</v>
      </c>
      <c r="O181" s="16" t="s">
        <v>875</v>
      </c>
      <c r="P181" s="16" t="s">
        <v>876</v>
      </c>
      <c r="Q181" s="16">
        <v>990</v>
      </c>
      <c r="R181" s="16">
        <v>1</v>
      </c>
      <c r="S181" s="16"/>
      <c r="T181" s="19">
        <f>990-66-70</f>
        <v>854</v>
      </c>
      <c r="U181" s="16"/>
      <c r="V181" s="30">
        <v>1</v>
      </c>
    </row>
    <row r="182" spans="1:22" ht="15">
      <c r="A182" s="24">
        <v>2</v>
      </c>
      <c r="B182" s="26" t="s">
        <v>889</v>
      </c>
      <c r="C182" s="26" t="s">
        <v>890</v>
      </c>
      <c r="D182" s="26" t="s">
        <v>677</v>
      </c>
      <c r="E182" s="25" t="s">
        <v>891</v>
      </c>
      <c r="F182" s="25"/>
      <c r="G182" s="27" t="s">
        <v>892</v>
      </c>
      <c r="H182" s="25" t="s">
        <v>893</v>
      </c>
      <c r="I182" s="25" t="s">
        <v>1269</v>
      </c>
      <c r="J182" s="25" t="s">
        <v>894</v>
      </c>
      <c r="K182" s="25" t="s">
        <v>895</v>
      </c>
      <c r="L182" s="25" t="s">
        <v>896</v>
      </c>
      <c r="M182" s="25" t="s">
        <v>897</v>
      </c>
      <c r="N182" s="25" t="s">
        <v>898</v>
      </c>
      <c r="O182" s="25" t="s">
        <v>899</v>
      </c>
      <c r="P182" s="25" t="s">
        <v>900</v>
      </c>
      <c r="Q182" s="25">
        <v>855</v>
      </c>
      <c r="R182" s="25">
        <v>3</v>
      </c>
      <c r="S182" s="25">
        <v>-135</v>
      </c>
      <c r="T182" s="27">
        <f>855-8</f>
        <v>847</v>
      </c>
      <c r="U182" s="25">
        <f>T182-$T$181</f>
        <v>-7</v>
      </c>
      <c r="V182" s="31">
        <v>2</v>
      </c>
    </row>
    <row r="183" spans="1:22" ht="15">
      <c r="A183" s="15">
        <v>3</v>
      </c>
      <c r="B183" s="17" t="s">
        <v>877</v>
      </c>
      <c r="C183" s="17" t="s">
        <v>878</v>
      </c>
      <c r="D183" s="17" t="s">
        <v>379</v>
      </c>
      <c r="E183" s="16" t="s">
        <v>879</v>
      </c>
      <c r="F183" s="16" t="s">
        <v>880</v>
      </c>
      <c r="G183" s="16"/>
      <c r="H183" s="16" t="s">
        <v>881</v>
      </c>
      <c r="I183" s="16" t="s">
        <v>882</v>
      </c>
      <c r="J183" s="16"/>
      <c r="K183" s="16" t="s">
        <v>883</v>
      </c>
      <c r="L183" s="16" t="s">
        <v>884</v>
      </c>
      <c r="M183" s="16" t="s">
        <v>885</v>
      </c>
      <c r="N183" s="16" t="s">
        <v>886</v>
      </c>
      <c r="O183" s="16" t="s">
        <v>887</v>
      </c>
      <c r="P183" s="19" t="s">
        <v>888</v>
      </c>
      <c r="Q183" s="16">
        <v>893</v>
      </c>
      <c r="R183" s="16">
        <v>2</v>
      </c>
      <c r="S183" s="16">
        <v>-97</v>
      </c>
      <c r="T183" s="19">
        <f>893-80</f>
        <v>813</v>
      </c>
      <c r="U183" s="16">
        <f>T183-$T$181</f>
        <v>-41</v>
      </c>
      <c r="V183" s="30">
        <v>3</v>
      </c>
    </row>
    <row r="184" spans="1:22" ht="15">
      <c r="A184" s="24">
        <v>4</v>
      </c>
      <c r="B184" s="26" t="s">
        <v>901</v>
      </c>
      <c r="C184" s="26" t="s">
        <v>902</v>
      </c>
      <c r="D184" s="26" t="s">
        <v>379</v>
      </c>
      <c r="E184" s="25"/>
      <c r="F184" s="25" t="s">
        <v>903</v>
      </c>
      <c r="G184" s="25"/>
      <c r="H184" s="25" t="s">
        <v>904</v>
      </c>
      <c r="I184" s="25" t="s">
        <v>905</v>
      </c>
      <c r="J184" s="25" t="s">
        <v>906</v>
      </c>
      <c r="K184" s="25" t="s">
        <v>907</v>
      </c>
      <c r="L184" s="25" t="s">
        <v>908</v>
      </c>
      <c r="M184" s="25"/>
      <c r="N184" s="25"/>
      <c r="O184" s="25"/>
      <c r="P184" s="25"/>
      <c r="Q184" s="25">
        <v>562</v>
      </c>
      <c r="R184" s="25">
        <v>4</v>
      </c>
      <c r="S184" s="25">
        <v>-428</v>
      </c>
      <c r="T184" s="27">
        <v>562</v>
      </c>
      <c r="U184" s="25">
        <f>T184-$T$181</f>
        <v>-292</v>
      </c>
      <c r="V184" s="31">
        <v>4</v>
      </c>
    </row>
    <row r="185" spans="1:22" ht="15">
      <c r="A185" s="15">
        <v>5</v>
      </c>
      <c r="B185" s="17" t="s">
        <v>909</v>
      </c>
      <c r="C185" s="17" t="s">
        <v>910</v>
      </c>
      <c r="D185" s="17" t="s">
        <v>677</v>
      </c>
      <c r="E185" s="16" t="s">
        <v>911</v>
      </c>
      <c r="F185" s="16"/>
      <c r="G185" s="16" t="s">
        <v>912</v>
      </c>
      <c r="H185" s="16" t="s">
        <v>913</v>
      </c>
      <c r="I185" s="16" t="s">
        <v>914</v>
      </c>
      <c r="J185" s="16" t="s">
        <v>915</v>
      </c>
      <c r="K185" s="16"/>
      <c r="L185" s="16" t="s">
        <v>916</v>
      </c>
      <c r="M185" s="16" t="s">
        <v>917</v>
      </c>
      <c r="N185" s="16"/>
      <c r="O185" s="16" t="s">
        <v>918</v>
      </c>
      <c r="P185" s="16" t="s">
        <v>1269</v>
      </c>
      <c r="Q185" s="16">
        <v>455</v>
      </c>
      <c r="R185" s="16">
        <v>5</v>
      </c>
      <c r="S185" s="16">
        <v>-535</v>
      </c>
      <c r="T185" s="19">
        <v>455</v>
      </c>
      <c r="U185" s="16">
        <f>T185-$T$181</f>
        <v>-399</v>
      </c>
      <c r="V185" s="30">
        <v>5</v>
      </c>
    </row>
    <row r="186" spans="1:22" ht="15">
      <c r="A186" s="24">
        <v>6</v>
      </c>
      <c r="B186" s="26" t="s">
        <v>919</v>
      </c>
      <c r="C186" s="26" t="s">
        <v>920</v>
      </c>
      <c r="D186" s="26" t="s">
        <v>99</v>
      </c>
      <c r="E186" s="25"/>
      <c r="F186" s="25" t="s">
        <v>921</v>
      </c>
      <c r="G186" s="25"/>
      <c r="H186" s="25"/>
      <c r="I186" s="25" t="s">
        <v>922</v>
      </c>
      <c r="J186" s="25"/>
      <c r="K186" s="25"/>
      <c r="L186" s="25"/>
      <c r="M186" s="25"/>
      <c r="N186" s="25"/>
      <c r="O186" s="25"/>
      <c r="P186" s="25"/>
      <c r="Q186" s="25">
        <v>168</v>
      </c>
      <c r="R186" s="25">
        <v>6</v>
      </c>
      <c r="S186" s="25">
        <v>-822</v>
      </c>
      <c r="T186" s="27">
        <v>168</v>
      </c>
      <c r="U186" s="25">
        <f>T186-$T$181</f>
        <v>-686</v>
      </c>
      <c r="V186" s="31">
        <v>6</v>
      </c>
    </row>
    <row r="187" spans="1:22" ht="15">
      <c r="A187" s="15">
        <v>7</v>
      </c>
      <c r="B187" s="17" t="s">
        <v>923</v>
      </c>
      <c r="C187" s="17" t="s">
        <v>924</v>
      </c>
      <c r="D187" s="17" t="s">
        <v>99</v>
      </c>
      <c r="E187" s="16"/>
      <c r="F187" s="16" t="s">
        <v>925</v>
      </c>
      <c r="G187" s="16"/>
      <c r="H187" s="16"/>
      <c r="I187" s="16" t="s">
        <v>926</v>
      </c>
      <c r="J187" s="16"/>
      <c r="K187" s="16"/>
      <c r="L187" s="16"/>
      <c r="M187" s="16"/>
      <c r="N187" s="16"/>
      <c r="O187" s="16"/>
      <c r="P187" s="16"/>
      <c r="Q187" s="16">
        <v>145</v>
      </c>
      <c r="R187" s="16">
        <v>7</v>
      </c>
      <c r="S187" s="16">
        <v>-845</v>
      </c>
      <c r="T187" s="19">
        <v>145</v>
      </c>
      <c r="U187" s="16">
        <f>T187-$T$181</f>
        <v>-709</v>
      </c>
      <c r="V187" s="30">
        <v>7</v>
      </c>
    </row>
    <row r="188" spans="1:22" ht="15.75" thickBot="1">
      <c r="A188" s="34">
        <v>8</v>
      </c>
      <c r="B188" s="35" t="s">
        <v>927</v>
      </c>
      <c r="C188" s="35" t="s">
        <v>928</v>
      </c>
      <c r="D188" s="35"/>
      <c r="E188" s="36"/>
      <c r="F188" s="36"/>
      <c r="G188" s="36"/>
      <c r="H188" s="36"/>
      <c r="I188" s="36"/>
      <c r="J188" s="36"/>
      <c r="K188" s="36"/>
      <c r="L188" s="36"/>
      <c r="M188" s="36"/>
      <c r="N188" s="36" t="s">
        <v>1269</v>
      </c>
      <c r="O188" s="36"/>
      <c r="P188" s="36"/>
      <c r="Q188" s="36"/>
      <c r="R188" s="36"/>
      <c r="S188" s="36"/>
      <c r="T188" s="36"/>
      <c r="U188" s="36"/>
      <c r="V188" s="37"/>
    </row>
    <row r="190" ht="15.75">
      <c r="A190" s="2" t="s">
        <v>0</v>
      </c>
    </row>
    <row r="192" ht="15.75">
      <c r="A192" s="3" t="s">
        <v>929</v>
      </c>
    </row>
    <row r="193" ht="15.75" thickBot="1"/>
    <row r="194" spans="1:22" ht="15">
      <c r="A194" s="4" t="s">
        <v>2</v>
      </c>
      <c r="B194" s="5" t="s">
        <v>3</v>
      </c>
      <c r="C194" s="5" t="s">
        <v>4</v>
      </c>
      <c r="D194" s="5" t="s">
        <v>5</v>
      </c>
      <c r="E194" s="5" t="s">
        <v>6</v>
      </c>
      <c r="F194" s="5" t="s">
        <v>7</v>
      </c>
      <c r="G194" s="5" t="s">
        <v>8</v>
      </c>
      <c r="H194" s="5" t="s">
        <v>9</v>
      </c>
      <c r="I194" s="5" t="s">
        <v>10</v>
      </c>
      <c r="J194" s="5" t="s">
        <v>11</v>
      </c>
      <c r="K194" s="5" t="s">
        <v>12</v>
      </c>
      <c r="L194" s="5" t="s">
        <v>13</v>
      </c>
      <c r="M194" s="5" t="s">
        <v>14</v>
      </c>
      <c r="N194" s="5" t="s">
        <v>15</v>
      </c>
      <c r="O194" s="5" t="s">
        <v>16</v>
      </c>
      <c r="P194" s="5" t="s">
        <v>17</v>
      </c>
      <c r="Q194" s="5" t="s">
        <v>18</v>
      </c>
      <c r="R194" s="5" t="s">
        <v>19</v>
      </c>
      <c r="S194" s="5" t="s">
        <v>20</v>
      </c>
      <c r="T194" s="5" t="s">
        <v>1271</v>
      </c>
      <c r="U194" s="5" t="s">
        <v>20</v>
      </c>
      <c r="V194" s="6" t="s">
        <v>1272</v>
      </c>
    </row>
    <row r="195" spans="1:22" ht="15">
      <c r="A195" s="15">
        <v>1</v>
      </c>
      <c r="B195" s="17" t="s">
        <v>942</v>
      </c>
      <c r="C195" s="17" t="s">
        <v>943</v>
      </c>
      <c r="D195" s="17" t="s">
        <v>379</v>
      </c>
      <c r="E195" s="16" t="s">
        <v>944</v>
      </c>
      <c r="F195" s="19" t="s">
        <v>945</v>
      </c>
      <c r="G195" s="16"/>
      <c r="H195" s="16" t="s">
        <v>946</v>
      </c>
      <c r="I195" s="16" t="s">
        <v>947</v>
      </c>
      <c r="J195" s="16" t="s">
        <v>948</v>
      </c>
      <c r="K195" s="16" t="s">
        <v>949</v>
      </c>
      <c r="L195" s="16" t="s">
        <v>950</v>
      </c>
      <c r="M195" s="16" t="s">
        <v>1269</v>
      </c>
      <c r="N195" s="16" t="s">
        <v>951</v>
      </c>
      <c r="O195" s="16" t="s">
        <v>952</v>
      </c>
      <c r="P195" s="16" t="s">
        <v>953</v>
      </c>
      <c r="Q195" s="16">
        <v>958</v>
      </c>
      <c r="R195" s="16">
        <v>2</v>
      </c>
      <c r="S195" s="16">
        <v>-38</v>
      </c>
      <c r="T195" s="19">
        <f>958-87</f>
        <v>871</v>
      </c>
      <c r="U195" s="16"/>
      <c r="V195" s="30">
        <v>1</v>
      </c>
    </row>
    <row r="196" spans="1:22" ht="15">
      <c r="A196" s="24">
        <v>2</v>
      </c>
      <c r="B196" s="26" t="s">
        <v>930</v>
      </c>
      <c r="C196" s="26" t="s">
        <v>931</v>
      </c>
      <c r="D196" s="26" t="s">
        <v>415</v>
      </c>
      <c r="E196" s="25" t="s">
        <v>932</v>
      </c>
      <c r="F196" s="25" t="s">
        <v>933</v>
      </c>
      <c r="G196" s="25" t="s">
        <v>934</v>
      </c>
      <c r="H196" s="27" t="s">
        <v>935</v>
      </c>
      <c r="I196" s="25" t="s">
        <v>936</v>
      </c>
      <c r="J196" s="25" t="s">
        <v>937</v>
      </c>
      <c r="K196" s="25" t="s">
        <v>327</v>
      </c>
      <c r="L196" s="25" t="s">
        <v>1269</v>
      </c>
      <c r="M196" s="25" t="s">
        <v>938</v>
      </c>
      <c r="N196" s="27" t="s">
        <v>939</v>
      </c>
      <c r="O196" s="25" t="s">
        <v>940</v>
      </c>
      <c r="P196" s="25" t="s">
        <v>941</v>
      </c>
      <c r="Q196" s="25">
        <v>996</v>
      </c>
      <c r="R196" s="25">
        <v>1</v>
      </c>
      <c r="S196" s="25"/>
      <c r="T196" s="27">
        <f>996-75-76</f>
        <v>845</v>
      </c>
      <c r="U196" s="25">
        <f>T196-$T$195</f>
        <v>-26</v>
      </c>
      <c r="V196" s="31">
        <v>2</v>
      </c>
    </row>
    <row r="197" spans="1:22" ht="15">
      <c r="A197" s="15">
        <v>3</v>
      </c>
      <c r="B197" s="17" t="s">
        <v>954</v>
      </c>
      <c r="C197" s="17" t="s">
        <v>955</v>
      </c>
      <c r="D197" s="17" t="s">
        <v>367</v>
      </c>
      <c r="E197" s="16"/>
      <c r="F197" s="16" t="s">
        <v>956</v>
      </c>
      <c r="G197" s="16" t="s">
        <v>957</v>
      </c>
      <c r="H197" s="16" t="s">
        <v>958</v>
      </c>
      <c r="I197" s="16" t="s">
        <v>959</v>
      </c>
      <c r="J197" s="16" t="s">
        <v>960</v>
      </c>
      <c r="K197" s="16" t="s">
        <v>961</v>
      </c>
      <c r="L197" s="16" t="s">
        <v>1269</v>
      </c>
      <c r="M197" s="16" t="s">
        <v>962</v>
      </c>
      <c r="N197" s="16"/>
      <c r="O197" s="16"/>
      <c r="P197" s="16"/>
      <c r="Q197" s="16">
        <v>614</v>
      </c>
      <c r="R197" s="16">
        <v>3</v>
      </c>
      <c r="S197" s="16">
        <v>-382</v>
      </c>
      <c r="T197" s="19">
        <v>614</v>
      </c>
      <c r="U197" s="16">
        <f>T197-$T$195</f>
        <v>-257</v>
      </c>
      <c r="V197" s="30">
        <v>3</v>
      </c>
    </row>
    <row r="198" spans="1:22" ht="15">
      <c r="A198" s="24">
        <v>4</v>
      </c>
      <c r="B198" s="26" t="s">
        <v>963</v>
      </c>
      <c r="C198" s="26" t="s">
        <v>955</v>
      </c>
      <c r="D198" s="26" t="s">
        <v>165</v>
      </c>
      <c r="E198" s="25" t="s">
        <v>964</v>
      </c>
      <c r="F198" s="25" t="s">
        <v>965</v>
      </c>
      <c r="G198" s="25"/>
      <c r="H198" s="25" t="s">
        <v>966</v>
      </c>
      <c r="I198" s="25" t="s">
        <v>967</v>
      </c>
      <c r="J198" s="25"/>
      <c r="K198" s="25"/>
      <c r="L198" s="25"/>
      <c r="M198" s="25"/>
      <c r="N198" s="25"/>
      <c r="O198" s="25" t="s">
        <v>968</v>
      </c>
      <c r="P198" s="25"/>
      <c r="Q198" s="25">
        <v>355</v>
      </c>
      <c r="R198" s="25">
        <v>4</v>
      </c>
      <c r="S198" s="25">
        <v>-641</v>
      </c>
      <c r="T198" s="27">
        <v>355</v>
      </c>
      <c r="U198" s="25">
        <f>T198-$T$195</f>
        <v>-516</v>
      </c>
      <c r="V198" s="31">
        <v>4</v>
      </c>
    </row>
    <row r="199" spans="1:22" ht="15">
      <c r="A199" s="15">
        <v>5</v>
      </c>
      <c r="B199" s="17" t="s">
        <v>969</v>
      </c>
      <c r="C199" s="17" t="s">
        <v>865</v>
      </c>
      <c r="D199" s="17" t="s">
        <v>415</v>
      </c>
      <c r="E199" s="16" t="s">
        <v>970</v>
      </c>
      <c r="F199" s="16" t="s">
        <v>971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>
        <v>187</v>
      </c>
      <c r="R199" s="16">
        <v>5</v>
      </c>
      <c r="S199" s="16">
        <v>-809</v>
      </c>
      <c r="T199" s="19">
        <v>187</v>
      </c>
      <c r="U199" s="16">
        <f>T199-$T$195</f>
        <v>-684</v>
      </c>
      <c r="V199" s="30">
        <v>5</v>
      </c>
    </row>
    <row r="200" spans="1:22" ht="15">
      <c r="A200" s="24">
        <v>6</v>
      </c>
      <c r="B200" s="26" t="s">
        <v>972</v>
      </c>
      <c r="C200" s="26" t="s">
        <v>973</v>
      </c>
      <c r="D200" s="26"/>
      <c r="E200" s="25"/>
      <c r="F200" s="25"/>
      <c r="G200" s="25"/>
      <c r="H200" s="25"/>
      <c r="I200" s="25"/>
      <c r="J200" s="25"/>
      <c r="K200" s="25"/>
      <c r="L200" s="25"/>
      <c r="M200" s="25" t="s">
        <v>974</v>
      </c>
      <c r="N200" s="25"/>
      <c r="O200" s="25"/>
      <c r="P200" s="25"/>
      <c r="Q200" s="25">
        <v>54</v>
      </c>
      <c r="R200" s="25">
        <v>6</v>
      </c>
      <c r="S200" s="25">
        <v>-942</v>
      </c>
      <c r="T200" s="27">
        <v>54</v>
      </c>
      <c r="U200" s="25">
        <f>T200-$T$195</f>
        <v>-817</v>
      </c>
      <c r="V200" s="31">
        <v>6</v>
      </c>
    </row>
    <row r="201" spans="1:22" ht="15">
      <c r="A201" s="15">
        <v>7</v>
      </c>
      <c r="B201" s="17" t="s">
        <v>975</v>
      </c>
      <c r="C201" s="17" t="s">
        <v>976</v>
      </c>
      <c r="D201" s="17" t="s">
        <v>165</v>
      </c>
      <c r="E201" s="16" t="s">
        <v>977</v>
      </c>
      <c r="F201" s="16"/>
      <c r="G201" s="16"/>
      <c r="H201" s="16"/>
      <c r="I201" s="16"/>
      <c r="J201" s="16" t="s">
        <v>978</v>
      </c>
      <c r="K201" s="16"/>
      <c r="L201" s="16"/>
      <c r="M201" s="16"/>
      <c r="N201" s="16"/>
      <c r="O201" s="16"/>
      <c r="P201" s="16"/>
      <c r="Q201" s="16">
        <v>25</v>
      </c>
      <c r="R201" s="16">
        <v>7</v>
      </c>
      <c r="S201" s="16">
        <v>-971</v>
      </c>
      <c r="T201" s="19">
        <v>25</v>
      </c>
      <c r="U201" s="16">
        <f>T201-$T$195</f>
        <v>-846</v>
      </c>
      <c r="V201" s="30">
        <v>7</v>
      </c>
    </row>
    <row r="202" spans="1:22" ht="15.75" thickBot="1">
      <c r="A202" s="34">
        <v>8</v>
      </c>
      <c r="B202" s="35" t="s">
        <v>979</v>
      </c>
      <c r="C202" s="35" t="s">
        <v>980</v>
      </c>
      <c r="D202" s="35" t="s">
        <v>165</v>
      </c>
      <c r="E202" s="36" t="s">
        <v>981</v>
      </c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7"/>
    </row>
    <row r="204" ht="15.75">
      <c r="A204" s="2" t="s">
        <v>0</v>
      </c>
    </row>
    <row r="206" ht="15.75">
      <c r="A206" s="3" t="s">
        <v>982</v>
      </c>
    </row>
    <row r="207" ht="15.75" thickBot="1"/>
    <row r="208" spans="1:22" ht="15">
      <c r="A208" s="4" t="s">
        <v>2</v>
      </c>
      <c r="B208" s="5" t="s">
        <v>3</v>
      </c>
      <c r="C208" s="5" t="s">
        <v>4</v>
      </c>
      <c r="D208" s="5" t="s">
        <v>5</v>
      </c>
      <c r="E208" s="5" t="s">
        <v>6</v>
      </c>
      <c r="F208" s="5" t="s">
        <v>7</v>
      </c>
      <c r="G208" s="5" t="s">
        <v>8</v>
      </c>
      <c r="H208" s="5" t="s">
        <v>9</v>
      </c>
      <c r="I208" s="5" t="s">
        <v>10</v>
      </c>
      <c r="J208" s="5" t="s">
        <v>11</v>
      </c>
      <c r="K208" s="5" t="s">
        <v>12</v>
      </c>
      <c r="L208" s="5" t="s">
        <v>13</v>
      </c>
      <c r="M208" s="5" t="s">
        <v>14</v>
      </c>
      <c r="N208" s="5" t="s">
        <v>15</v>
      </c>
      <c r="O208" s="5" t="s">
        <v>16</v>
      </c>
      <c r="P208" s="5" t="s">
        <v>17</v>
      </c>
      <c r="Q208" s="5" t="s">
        <v>18</v>
      </c>
      <c r="R208" s="5" t="s">
        <v>19</v>
      </c>
      <c r="S208" s="5" t="s">
        <v>20</v>
      </c>
      <c r="T208" s="5" t="s">
        <v>1271</v>
      </c>
      <c r="U208" s="5" t="s">
        <v>20</v>
      </c>
      <c r="V208" s="6" t="s">
        <v>1272</v>
      </c>
    </row>
    <row r="209" spans="1:22" ht="15">
      <c r="A209" s="15">
        <v>1</v>
      </c>
      <c r="B209" s="17" t="s">
        <v>983</v>
      </c>
      <c r="C209" s="17" t="s">
        <v>955</v>
      </c>
      <c r="D209" s="17" t="s">
        <v>415</v>
      </c>
      <c r="E209" s="16" t="s">
        <v>984</v>
      </c>
      <c r="F209" s="16" t="s">
        <v>985</v>
      </c>
      <c r="G209" s="16" t="s">
        <v>986</v>
      </c>
      <c r="H209" s="16" t="s">
        <v>987</v>
      </c>
      <c r="I209" s="16" t="s">
        <v>988</v>
      </c>
      <c r="J209" s="16" t="s">
        <v>989</v>
      </c>
      <c r="K209" s="16" t="s">
        <v>990</v>
      </c>
      <c r="L209" s="16"/>
      <c r="M209" s="19" t="s">
        <v>991</v>
      </c>
      <c r="N209" s="16" t="s">
        <v>992</v>
      </c>
      <c r="O209" s="19" t="s">
        <v>993</v>
      </c>
      <c r="P209" s="16" t="s">
        <v>994</v>
      </c>
      <c r="Q209" s="16">
        <v>957</v>
      </c>
      <c r="R209" s="16">
        <v>1</v>
      </c>
      <c r="S209" s="16"/>
      <c r="T209" s="19">
        <f>957-54-65</f>
        <v>838</v>
      </c>
      <c r="U209" s="16"/>
      <c r="V209" s="30">
        <v>1</v>
      </c>
    </row>
    <row r="210" spans="1:22" ht="15">
      <c r="A210" s="24">
        <v>2</v>
      </c>
      <c r="B210" s="26" t="s">
        <v>995</v>
      </c>
      <c r="C210" s="26" t="s">
        <v>955</v>
      </c>
      <c r="D210" s="26" t="s">
        <v>379</v>
      </c>
      <c r="E210" s="25" t="s">
        <v>996</v>
      </c>
      <c r="F210" s="25" t="s">
        <v>997</v>
      </c>
      <c r="G210" s="25"/>
      <c r="H210" s="25" t="s">
        <v>998</v>
      </c>
      <c r="I210" s="25" t="s">
        <v>999</v>
      </c>
      <c r="J210" s="25" t="s">
        <v>1000</v>
      </c>
      <c r="K210" s="25" t="s">
        <v>1001</v>
      </c>
      <c r="L210" s="25" t="s">
        <v>1002</v>
      </c>
      <c r="M210" s="25" t="s">
        <v>1003</v>
      </c>
      <c r="N210" s="25" t="s">
        <v>1269</v>
      </c>
      <c r="O210" s="27" t="s">
        <v>1004</v>
      </c>
      <c r="P210" s="25" t="s">
        <v>1005</v>
      </c>
      <c r="Q210" s="25">
        <v>882</v>
      </c>
      <c r="R210" s="25">
        <v>2</v>
      </c>
      <c r="S210" s="25">
        <v>-75</v>
      </c>
      <c r="T210" s="27">
        <f>882-44</f>
        <v>838</v>
      </c>
      <c r="U210" s="25"/>
      <c r="V210" s="31">
        <v>1</v>
      </c>
    </row>
    <row r="211" spans="1:22" ht="15">
      <c r="A211" s="15">
        <v>3</v>
      </c>
      <c r="B211" s="17" t="s">
        <v>1006</v>
      </c>
      <c r="C211" s="17" t="s">
        <v>1007</v>
      </c>
      <c r="D211" s="17" t="s">
        <v>379</v>
      </c>
      <c r="E211" s="16" t="s">
        <v>1008</v>
      </c>
      <c r="F211" s="16" t="s">
        <v>1009</v>
      </c>
      <c r="G211" s="16"/>
      <c r="H211" s="16" t="s">
        <v>1010</v>
      </c>
      <c r="I211" s="16" t="s">
        <v>1011</v>
      </c>
      <c r="J211" s="16" t="s">
        <v>1012</v>
      </c>
      <c r="K211" s="16" t="s">
        <v>1013</v>
      </c>
      <c r="L211" s="16" t="s">
        <v>1014</v>
      </c>
      <c r="M211" s="16" t="s">
        <v>1015</v>
      </c>
      <c r="N211" s="16" t="s">
        <v>1269</v>
      </c>
      <c r="O211" s="16" t="s">
        <v>1016</v>
      </c>
      <c r="P211" s="19" t="s">
        <v>1017</v>
      </c>
      <c r="Q211" s="16">
        <v>788</v>
      </c>
      <c r="R211" s="16">
        <v>3</v>
      </c>
      <c r="S211" s="16">
        <v>-169</v>
      </c>
      <c r="T211" s="19">
        <f>788-48</f>
        <v>740</v>
      </c>
      <c r="U211" s="16">
        <f>T211-838</f>
        <v>-98</v>
      </c>
      <c r="V211" s="30">
        <v>2</v>
      </c>
    </row>
    <row r="212" spans="1:22" ht="15">
      <c r="A212" s="24">
        <v>4</v>
      </c>
      <c r="B212" s="26" t="s">
        <v>1018</v>
      </c>
      <c r="C212" s="26" t="s">
        <v>1019</v>
      </c>
      <c r="D212" s="26" t="s">
        <v>367</v>
      </c>
      <c r="E212" s="25"/>
      <c r="F212" s="25" t="s">
        <v>1020</v>
      </c>
      <c r="G212" s="25" t="s">
        <v>1021</v>
      </c>
      <c r="H212" s="25" t="s">
        <v>1022</v>
      </c>
      <c r="I212" s="25" t="s">
        <v>1023</v>
      </c>
      <c r="J212" s="25"/>
      <c r="K212" s="25" t="s">
        <v>1024</v>
      </c>
      <c r="L212" s="25"/>
      <c r="M212" s="25"/>
      <c r="N212" s="25" t="s">
        <v>1025</v>
      </c>
      <c r="O212" s="25" t="s">
        <v>1026</v>
      </c>
      <c r="P212" s="25" t="s">
        <v>1027</v>
      </c>
      <c r="Q212" s="25">
        <v>715</v>
      </c>
      <c r="R212" s="25">
        <v>4</v>
      </c>
      <c r="S212" s="25">
        <v>-242</v>
      </c>
      <c r="T212" s="27">
        <v>715</v>
      </c>
      <c r="U212" s="25">
        <f aca="true" t="shared" si="5" ref="U212:U225">T212-838</f>
        <v>-123</v>
      </c>
      <c r="V212" s="31">
        <v>3</v>
      </c>
    </row>
    <row r="213" spans="1:22" ht="15">
      <c r="A213" s="15">
        <v>5</v>
      </c>
      <c r="B213" s="17" t="s">
        <v>1028</v>
      </c>
      <c r="C213" s="17" t="s">
        <v>826</v>
      </c>
      <c r="D213" s="17" t="s">
        <v>388</v>
      </c>
      <c r="E213" s="16" t="s">
        <v>1029</v>
      </c>
      <c r="F213" s="16" t="s">
        <v>1030</v>
      </c>
      <c r="G213" s="16"/>
      <c r="H213" s="16" t="s">
        <v>1269</v>
      </c>
      <c r="I213" s="16" t="s">
        <v>1031</v>
      </c>
      <c r="J213" s="16" t="s">
        <v>1269</v>
      </c>
      <c r="K213" s="16" t="s">
        <v>1032</v>
      </c>
      <c r="L213" s="16" t="s">
        <v>1033</v>
      </c>
      <c r="M213" s="16" t="s">
        <v>1034</v>
      </c>
      <c r="N213" s="16" t="s">
        <v>1035</v>
      </c>
      <c r="O213" s="16" t="s">
        <v>1269</v>
      </c>
      <c r="P213" s="16" t="s">
        <v>1036</v>
      </c>
      <c r="Q213" s="16">
        <v>638</v>
      </c>
      <c r="R213" s="16">
        <v>5</v>
      </c>
      <c r="S213" s="16">
        <v>-319</v>
      </c>
      <c r="T213" s="19">
        <v>638</v>
      </c>
      <c r="U213" s="16">
        <f t="shared" si="5"/>
        <v>-200</v>
      </c>
      <c r="V213" s="30">
        <v>4</v>
      </c>
    </row>
    <row r="214" spans="1:22" ht="15">
      <c r="A214" s="24">
        <v>6</v>
      </c>
      <c r="B214" s="26" t="s">
        <v>1037</v>
      </c>
      <c r="C214" s="26" t="s">
        <v>931</v>
      </c>
      <c r="D214" s="26" t="s">
        <v>35</v>
      </c>
      <c r="E214" s="25"/>
      <c r="F214" s="25" t="s">
        <v>1038</v>
      </c>
      <c r="G214" s="25"/>
      <c r="H214" s="25" t="s">
        <v>1269</v>
      </c>
      <c r="I214" s="25" t="s">
        <v>1039</v>
      </c>
      <c r="J214" s="25"/>
      <c r="K214" s="25" t="s">
        <v>1032</v>
      </c>
      <c r="L214" s="25"/>
      <c r="M214" s="25" t="s">
        <v>1040</v>
      </c>
      <c r="N214" s="25"/>
      <c r="O214" s="25" t="s">
        <v>1041</v>
      </c>
      <c r="P214" s="25"/>
      <c r="Q214" s="25">
        <v>429</v>
      </c>
      <c r="R214" s="25">
        <v>6</v>
      </c>
      <c r="S214" s="25">
        <v>-528</v>
      </c>
      <c r="T214" s="27">
        <v>429</v>
      </c>
      <c r="U214" s="25">
        <f t="shared" si="5"/>
        <v>-409</v>
      </c>
      <c r="V214" s="31">
        <v>5</v>
      </c>
    </row>
    <row r="215" spans="1:22" ht="15">
      <c r="A215" s="15">
        <v>7</v>
      </c>
      <c r="B215" s="17" t="s">
        <v>1042</v>
      </c>
      <c r="C215" s="17" t="s">
        <v>1043</v>
      </c>
      <c r="D215" s="17" t="s">
        <v>379</v>
      </c>
      <c r="E215" s="16" t="s">
        <v>1044</v>
      </c>
      <c r="F215" s="16" t="s">
        <v>1045</v>
      </c>
      <c r="G215" s="16"/>
      <c r="H215" s="16" t="s">
        <v>1046</v>
      </c>
      <c r="I215" s="16" t="s">
        <v>1047</v>
      </c>
      <c r="J215" s="16" t="s">
        <v>1048</v>
      </c>
      <c r="K215" s="16"/>
      <c r="L215" s="16" t="s">
        <v>1049</v>
      </c>
      <c r="M215" s="16" t="s">
        <v>1269</v>
      </c>
      <c r="N215" s="16" t="s">
        <v>1050</v>
      </c>
      <c r="O215" s="16"/>
      <c r="P215" s="16"/>
      <c r="Q215" s="16">
        <v>420</v>
      </c>
      <c r="R215" s="16">
        <v>7</v>
      </c>
      <c r="S215" s="16">
        <v>-537</v>
      </c>
      <c r="T215" s="19">
        <v>420</v>
      </c>
      <c r="U215" s="16">
        <f t="shared" si="5"/>
        <v>-418</v>
      </c>
      <c r="V215" s="30">
        <v>6</v>
      </c>
    </row>
    <row r="216" spans="1:22" ht="15">
      <c r="A216" s="24">
        <v>8</v>
      </c>
      <c r="B216" s="26" t="s">
        <v>1051</v>
      </c>
      <c r="C216" s="26" t="s">
        <v>1052</v>
      </c>
      <c r="D216" s="26" t="s">
        <v>379</v>
      </c>
      <c r="E216" s="25" t="s">
        <v>1053</v>
      </c>
      <c r="F216" s="25" t="s">
        <v>1269</v>
      </c>
      <c r="G216" s="25"/>
      <c r="H216" s="25" t="s">
        <v>1054</v>
      </c>
      <c r="I216" s="25"/>
      <c r="J216" s="25"/>
      <c r="K216" s="25"/>
      <c r="L216" s="25" t="s">
        <v>1055</v>
      </c>
      <c r="M216" s="25"/>
      <c r="N216" s="25"/>
      <c r="O216" s="25"/>
      <c r="P216" s="25"/>
      <c r="Q216" s="25">
        <v>173</v>
      </c>
      <c r="R216" s="25">
        <v>8</v>
      </c>
      <c r="S216" s="25">
        <v>-784</v>
      </c>
      <c r="T216" s="27">
        <v>173</v>
      </c>
      <c r="U216" s="25">
        <f t="shared" si="5"/>
        <v>-665</v>
      </c>
      <c r="V216" s="31">
        <v>7</v>
      </c>
    </row>
    <row r="217" spans="1:22" ht="15">
      <c r="A217" s="15">
        <v>9</v>
      </c>
      <c r="B217" s="17" t="s">
        <v>975</v>
      </c>
      <c r="C217" s="17" t="s">
        <v>976</v>
      </c>
      <c r="D217" s="17" t="s">
        <v>754</v>
      </c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 t="s">
        <v>1056</v>
      </c>
      <c r="P217" s="16" t="s">
        <v>1057</v>
      </c>
      <c r="Q217" s="16">
        <v>94</v>
      </c>
      <c r="R217" s="16">
        <v>9</v>
      </c>
      <c r="S217" s="16">
        <v>-863</v>
      </c>
      <c r="T217" s="19">
        <v>94</v>
      </c>
      <c r="U217" s="16">
        <f t="shared" si="5"/>
        <v>-744</v>
      </c>
      <c r="V217" s="30">
        <v>8</v>
      </c>
    </row>
    <row r="218" spans="1:22" ht="15">
      <c r="A218" s="24">
        <v>10</v>
      </c>
      <c r="B218" s="26" t="s">
        <v>1058</v>
      </c>
      <c r="C218" s="26" t="s">
        <v>1059</v>
      </c>
      <c r="D218" s="26" t="s">
        <v>379</v>
      </c>
      <c r="E218" s="25"/>
      <c r="F218" s="25"/>
      <c r="G218" s="25"/>
      <c r="H218" s="25"/>
      <c r="I218" s="25"/>
      <c r="J218" s="25" t="s">
        <v>1060</v>
      </c>
      <c r="K218" s="25"/>
      <c r="L218" s="25" t="s">
        <v>1055</v>
      </c>
      <c r="M218" s="25"/>
      <c r="N218" s="25" t="s">
        <v>1061</v>
      </c>
      <c r="O218" s="25"/>
      <c r="P218" s="25"/>
      <c r="Q218" s="25">
        <v>67</v>
      </c>
      <c r="R218" s="25">
        <v>10</v>
      </c>
      <c r="S218" s="25">
        <v>-890</v>
      </c>
      <c r="T218" s="27">
        <v>67</v>
      </c>
      <c r="U218" s="25">
        <f t="shared" si="5"/>
        <v>-771</v>
      </c>
      <c r="V218" s="31">
        <v>9</v>
      </c>
    </row>
    <row r="219" spans="1:22" ht="15">
      <c r="A219" s="15">
        <v>11</v>
      </c>
      <c r="B219" s="17" t="s">
        <v>972</v>
      </c>
      <c r="C219" s="17" t="s">
        <v>973</v>
      </c>
      <c r="D219" s="17" t="s">
        <v>388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 t="s">
        <v>1062</v>
      </c>
      <c r="Q219" s="16">
        <v>65</v>
      </c>
      <c r="R219" s="16">
        <v>11</v>
      </c>
      <c r="S219" s="16">
        <v>-892</v>
      </c>
      <c r="T219" s="19">
        <v>65</v>
      </c>
      <c r="U219" s="16">
        <f t="shared" si="5"/>
        <v>-773</v>
      </c>
      <c r="V219" s="30">
        <v>10</v>
      </c>
    </row>
    <row r="220" spans="1:22" ht="15">
      <c r="A220" s="24">
        <v>12</v>
      </c>
      <c r="B220" s="26" t="s">
        <v>1063</v>
      </c>
      <c r="C220" s="26" t="s">
        <v>924</v>
      </c>
      <c r="D220" s="26" t="s">
        <v>379</v>
      </c>
      <c r="E220" s="25"/>
      <c r="F220" s="25"/>
      <c r="G220" s="25"/>
      <c r="H220" s="25"/>
      <c r="I220" s="25"/>
      <c r="J220" s="25"/>
      <c r="K220" s="25"/>
      <c r="L220" s="25"/>
      <c r="M220" s="25" t="s">
        <v>1064</v>
      </c>
      <c r="N220" s="25" t="s">
        <v>1065</v>
      </c>
      <c r="O220" s="25" t="s">
        <v>1066</v>
      </c>
      <c r="P220" s="25"/>
      <c r="Q220" s="25">
        <v>53</v>
      </c>
      <c r="R220" s="25">
        <v>12</v>
      </c>
      <c r="S220" s="25">
        <v>-904</v>
      </c>
      <c r="T220" s="27">
        <v>53</v>
      </c>
      <c r="U220" s="25">
        <f t="shared" si="5"/>
        <v>-785</v>
      </c>
      <c r="V220" s="31">
        <v>11</v>
      </c>
    </row>
    <row r="221" spans="1:22" ht="15">
      <c r="A221" s="15">
        <v>13</v>
      </c>
      <c r="B221" s="17" t="s">
        <v>1067</v>
      </c>
      <c r="C221" s="17" t="s">
        <v>785</v>
      </c>
      <c r="D221" s="17" t="s">
        <v>379</v>
      </c>
      <c r="E221" s="16"/>
      <c r="F221" s="16"/>
      <c r="G221" s="16"/>
      <c r="H221" s="16" t="s">
        <v>1068</v>
      </c>
      <c r="I221" s="16"/>
      <c r="J221" s="16"/>
      <c r="K221" s="16"/>
      <c r="L221" s="16"/>
      <c r="M221" s="16"/>
      <c r="N221" s="16"/>
      <c r="O221" s="16"/>
      <c r="P221" s="16"/>
      <c r="Q221" s="16">
        <v>31</v>
      </c>
      <c r="R221" s="16">
        <v>13</v>
      </c>
      <c r="S221" s="16">
        <v>-926</v>
      </c>
      <c r="T221" s="19">
        <v>31</v>
      </c>
      <c r="U221" s="16">
        <f t="shared" si="5"/>
        <v>-807</v>
      </c>
      <c r="V221" s="30">
        <v>12</v>
      </c>
    </row>
    <row r="222" spans="1:22" ht="15">
      <c r="A222" s="24">
        <v>14</v>
      </c>
      <c r="B222" s="26" t="s">
        <v>1069</v>
      </c>
      <c r="C222" s="26" t="s">
        <v>1070</v>
      </c>
      <c r="D222" s="26" t="s">
        <v>1071</v>
      </c>
      <c r="E222" s="25"/>
      <c r="F222" s="25" t="s">
        <v>1072</v>
      </c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>
        <v>30</v>
      </c>
      <c r="R222" s="25">
        <v>14</v>
      </c>
      <c r="S222" s="25">
        <v>-927</v>
      </c>
      <c r="T222" s="27">
        <v>30</v>
      </c>
      <c r="U222" s="25">
        <f t="shared" si="5"/>
        <v>-808</v>
      </c>
      <c r="V222" s="31">
        <v>13</v>
      </c>
    </row>
    <row r="223" spans="1:22" ht="15">
      <c r="A223" s="15">
        <v>15</v>
      </c>
      <c r="B223" s="17" t="s">
        <v>1073</v>
      </c>
      <c r="C223" s="17" t="s">
        <v>1074</v>
      </c>
      <c r="D223" s="17" t="s">
        <v>1071</v>
      </c>
      <c r="E223" s="16"/>
      <c r="F223" s="16" t="s">
        <v>1072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>
        <v>30</v>
      </c>
      <c r="R223" s="16">
        <v>14</v>
      </c>
      <c r="S223" s="16">
        <v>-927</v>
      </c>
      <c r="T223" s="19">
        <v>30</v>
      </c>
      <c r="U223" s="16">
        <f t="shared" si="5"/>
        <v>-808</v>
      </c>
      <c r="V223" s="30">
        <v>13</v>
      </c>
    </row>
    <row r="224" spans="1:22" ht="15">
      <c r="A224" s="24">
        <v>16</v>
      </c>
      <c r="B224" s="26" t="s">
        <v>1075</v>
      </c>
      <c r="C224" s="26" t="s">
        <v>1076</v>
      </c>
      <c r="D224" s="26" t="s">
        <v>165</v>
      </c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 t="s">
        <v>1077</v>
      </c>
      <c r="Q224" s="25">
        <v>9</v>
      </c>
      <c r="R224" s="25">
        <v>16</v>
      </c>
      <c r="S224" s="25">
        <v>-948</v>
      </c>
      <c r="T224" s="27">
        <v>9</v>
      </c>
      <c r="U224" s="25">
        <f t="shared" si="5"/>
        <v>-829</v>
      </c>
      <c r="V224" s="31">
        <v>14</v>
      </c>
    </row>
    <row r="225" spans="1:22" ht="15">
      <c r="A225" s="15">
        <v>17</v>
      </c>
      <c r="B225" s="17" t="s">
        <v>1078</v>
      </c>
      <c r="C225" s="17" t="s">
        <v>1079</v>
      </c>
      <c r="D225" s="17"/>
      <c r="E225" s="16"/>
      <c r="F225" s="16"/>
      <c r="G225" s="16" t="s">
        <v>1080</v>
      </c>
      <c r="H225" s="16"/>
      <c r="I225" s="16" t="s">
        <v>1081</v>
      </c>
      <c r="J225" s="16"/>
      <c r="K225" s="16"/>
      <c r="L225" s="16"/>
      <c r="M225" s="16"/>
      <c r="N225" s="16"/>
      <c r="O225" s="16"/>
      <c r="P225" s="16"/>
      <c r="Q225" s="16">
        <v>3</v>
      </c>
      <c r="R225" s="16">
        <v>17</v>
      </c>
      <c r="S225" s="16">
        <v>-954</v>
      </c>
      <c r="T225" s="19">
        <v>3</v>
      </c>
      <c r="U225" s="16">
        <f t="shared" si="5"/>
        <v>-835</v>
      </c>
      <c r="V225" s="30">
        <v>15</v>
      </c>
    </row>
    <row r="226" spans="1:22" ht="15">
      <c r="A226" s="24">
        <v>18</v>
      </c>
      <c r="B226" s="26" t="s">
        <v>1082</v>
      </c>
      <c r="C226" s="26" t="s">
        <v>1019</v>
      </c>
      <c r="D226" s="26" t="s">
        <v>379</v>
      </c>
      <c r="E226" s="25"/>
      <c r="F226" s="25" t="s">
        <v>1269</v>
      </c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8"/>
    </row>
    <row r="227" spans="1:22" ht="15">
      <c r="A227" s="15">
        <v>19</v>
      </c>
      <c r="B227" s="17" t="s">
        <v>1083</v>
      </c>
      <c r="C227" s="17" t="s">
        <v>1084</v>
      </c>
      <c r="D227" s="17"/>
      <c r="E227" s="16"/>
      <c r="F227" s="16"/>
      <c r="G227" s="16"/>
      <c r="H227" s="16"/>
      <c r="I227" s="16" t="s">
        <v>1085</v>
      </c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8"/>
    </row>
    <row r="228" spans="1:22" ht="15.75" thickBot="1">
      <c r="A228" s="34">
        <v>20</v>
      </c>
      <c r="B228" s="35" t="s">
        <v>1086</v>
      </c>
      <c r="C228" s="35" t="s">
        <v>1087</v>
      </c>
      <c r="D228" s="35" t="s">
        <v>165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 t="s">
        <v>1088</v>
      </c>
      <c r="Q228" s="36"/>
      <c r="R228" s="36"/>
      <c r="S228" s="36"/>
      <c r="T228" s="36"/>
      <c r="U228" s="36"/>
      <c r="V228" s="37"/>
    </row>
    <row r="230" ht="15.75">
      <c r="A230" s="2" t="s">
        <v>0</v>
      </c>
    </row>
    <row r="232" ht="15.75">
      <c r="A232" s="3" t="s">
        <v>1089</v>
      </c>
    </row>
    <row r="233" ht="15.75" thickBot="1"/>
    <row r="234" spans="1:22" ht="15">
      <c r="A234" s="4" t="s">
        <v>2</v>
      </c>
      <c r="B234" s="5" t="s">
        <v>3</v>
      </c>
      <c r="C234" s="5" t="s">
        <v>4</v>
      </c>
      <c r="D234" s="5" t="s">
        <v>5</v>
      </c>
      <c r="E234" s="5" t="s">
        <v>6</v>
      </c>
      <c r="F234" s="5" t="s">
        <v>7</v>
      </c>
      <c r="G234" s="5" t="s">
        <v>8</v>
      </c>
      <c r="H234" s="5" t="s">
        <v>9</v>
      </c>
      <c r="I234" s="5" t="s">
        <v>10</v>
      </c>
      <c r="J234" s="5" t="s">
        <v>11</v>
      </c>
      <c r="K234" s="5" t="s">
        <v>12</v>
      </c>
      <c r="L234" s="5" t="s">
        <v>13</v>
      </c>
      <c r="M234" s="5" t="s">
        <v>14</v>
      </c>
      <c r="N234" s="5" t="s">
        <v>15</v>
      </c>
      <c r="O234" s="5" t="s">
        <v>16</v>
      </c>
      <c r="P234" s="5" t="s">
        <v>17</v>
      </c>
      <c r="Q234" s="5" t="s">
        <v>18</v>
      </c>
      <c r="R234" s="5" t="s">
        <v>19</v>
      </c>
      <c r="S234" s="5" t="s">
        <v>20</v>
      </c>
      <c r="T234" s="5" t="s">
        <v>1271</v>
      </c>
      <c r="U234" s="5" t="s">
        <v>20</v>
      </c>
      <c r="V234" s="6" t="s">
        <v>1272</v>
      </c>
    </row>
    <row r="235" spans="1:22" ht="15">
      <c r="A235" s="15">
        <v>1</v>
      </c>
      <c r="B235" s="17" t="s">
        <v>1090</v>
      </c>
      <c r="C235" s="17" t="s">
        <v>1091</v>
      </c>
      <c r="D235" s="17" t="s">
        <v>379</v>
      </c>
      <c r="E235" s="16" t="s">
        <v>1092</v>
      </c>
      <c r="F235" s="16" t="s">
        <v>1093</v>
      </c>
      <c r="G235" s="16"/>
      <c r="H235" s="16" t="s">
        <v>1094</v>
      </c>
      <c r="I235" s="16" t="s">
        <v>1095</v>
      </c>
      <c r="J235" s="16" t="s">
        <v>1096</v>
      </c>
      <c r="K235" s="16" t="s">
        <v>1097</v>
      </c>
      <c r="L235" s="16" t="s">
        <v>1098</v>
      </c>
      <c r="M235" s="16" t="s">
        <v>1099</v>
      </c>
      <c r="N235" s="16" t="s">
        <v>1100</v>
      </c>
      <c r="O235" s="16" t="s">
        <v>1269</v>
      </c>
      <c r="P235" s="16" t="s">
        <v>1269</v>
      </c>
      <c r="Q235" s="16">
        <v>900</v>
      </c>
      <c r="R235" s="16">
        <v>1</v>
      </c>
      <c r="S235" s="16"/>
      <c r="T235" s="19">
        <v>900</v>
      </c>
      <c r="U235" s="16"/>
      <c r="V235" s="30">
        <v>1</v>
      </c>
    </row>
    <row r="236" spans="1:22" ht="15">
      <c r="A236" s="24">
        <v>2</v>
      </c>
      <c r="B236" s="26" t="s">
        <v>1101</v>
      </c>
      <c r="C236" s="26" t="s">
        <v>1102</v>
      </c>
      <c r="D236" s="26" t="s">
        <v>379</v>
      </c>
      <c r="E236" s="25" t="s">
        <v>1103</v>
      </c>
      <c r="F236" s="25" t="s">
        <v>1104</v>
      </c>
      <c r="G236" s="25"/>
      <c r="H236" s="25" t="s">
        <v>1105</v>
      </c>
      <c r="I236" s="25" t="s">
        <v>1269</v>
      </c>
      <c r="J236" s="25" t="s">
        <v>1106</v>
      </c>
      <c r="K236" s="25" t="s">
        <v>1107</v>
      </c>
      <c r="L236" s="25" t="s">
        <v>1108</v>
      </c>
      <c r="M236" s="25" t="s">
        <v>1109</v>
      </c>
      <c r="N236" s="25" t="s">
        <v>1110</v>
      </c>
      <c r="O236" s="27" t="s">
        <v>1111</v>
      </c>
      <c r="P236" s="25" t="s">
        <v>1112</v>
      </c>
      <c r="Q236" s="25">
        <v>725</v>
      </c>
      <c r="R236" s="25">
        <v>2</v>
      </c>
      <c r="S236" s="25">
        <v>-175</v>
      </c>
      <c r="T236" s="27">
        <f>725-52</f>
        <v>673</v>
      </c>
      <c r="U236" s="25">
        <f>T236-900</f>
        <v>-227</v>
      </c>
      <c r="V236" s="31">
        <v>2</v>
      </c>
    </row>
    <row r="237" spans="1:22" ht="15">
      <c r="A237" s="15">
        <v>3</v>
      </c>
      <c r="B237" s="17" t="s">
        <v>1113</v>
      </c>
      <c r="C237" s="17" t="s">
        <v>1114</v>
      </c>
      <c r="D237" s="17" t="s">
        <v>379</v>
      </c>
      <c r="E237" s="16" t="s">
        <v>1115</v>
      </c>
      <c r="F237" s="16" t="s">
        <v>1116</v>
      </c>
      <c r="G237" s="16"/>
      <c r="H237" s="16"/>
      <c r="I237" s="16"/>
      <c r="J237" s="16"/>
      <c r="K237" s="16" t="s">
        <v>1117</v>
      </c>
      <c r="L237" s="16" t="s">
        <v>1118</v>
      </c>
      <c r="M237" s="16" t="s">
        <v>1119</v>
      </c>
      <c r="N237" s="16" t="s">
        <v>1120</v>
      </c>
      <c r="O237" s="16" t="s">
        <v>1121</v>
      </c>
      <c r="P237" s="16" t="s">
        <v>1122</v>
      </c>
      <c r="Q237" s="16">
        <v>583</v>
      </c>
      <c r="R237" s="16">
        <v>3</v>
      </c>
      <c r="S237" s="16">
        <v>-317</v>
      </c>
      <c r="T237" s="19">
        <v>583</v>
      </c>
      <c r="U237" s="16">
        <f aca="true" t="shared" si="6" ref="U237:U246">T237-900</f>
        <v>-317</v>
      </c>
      <c r="V237" s="30">
        <v>3</v>
      </c>
    </row>
    <row r="238" spans="1:22" ht="15">
      <c r="A238" s="24">
        <v>4</v>
      </c>
      <c r="B238" s="26" t="s">
        <v>1123</v>
      </c>
      <c r="C238" s="26" t="s">
        <v>1124</v>
      </c>
      <c r="D238" s="26"/>
      <c r="E238" s="25" t="s">
        <v>1125</v>
      </c>
      <c r="F238" s="25" t="s">
        <v>1126</v>
      </c>
      <c r="G238" s="25" t="s">
        <v>1127</v>
      </c>
      <c r="H238" s="25"/>
      <c r="I238" s="25"/>
      <c r="J238" s="25" t="s">
        <v>1128</v>
      </c>
      <c r="K238" s="25"/>
      <c r="L238" s="25"/>
      <c r="M238" s="25"/>
      <c r="N238" s="25"/>
      <c r="O238" s="25"/>
      <c r="P238" s="25"/>
      <c r="Q238" s="25">
        <v>259</v>
      </c>
      <c r="R238" s="25">
        <v>4</v>
      </c>
      <c r="S238" s="25">
        <v>-641</v>
      </c>
      <c r="T238" s="27">
        <v>259</v>
      </c>
      <c r="U238" s="25">
        <f t="shared" si="6"/>
        <v>-641</v>
      </c>
      <c r="V238" s="31">
        <v>4</v>
      </c>
    </row>
    <row r="239" spans="1:22" ht="15">
      <c r="A239" s="15">
        <v>5</v>
      </c>
      <c r="B239" s="17" t="s">
        <v>1129</v>
      </c>
      <c r="C239" s="17" t="s">
        <v>1130</v>
      </c>
      <c r="D239" s="17" t="s">
        <v>379</v>
      </c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 t="s">
        <v>1131</v>
      </c>
      <c r="P239" s="16" t="s">
        <v>1132</v>
      </c>
      <c r="Q239" s="16">
        <v>134</v>
      </c>
      <c r="R239" s="16">
        <v>5</v>
      </c>
      <c r="S239" s="16">
        <v>-766</v>
      </c>
      <c r="T239" s="19">
        <v>134</v>
      </c>
      <c r="U239" s="16">
        <f t="shared" si="6"/>
        <v>-766</v>
      </c>
      <c r="V239" s="30">
        <v>5</v>
      </c>
    </row>
    <row r="240" spans="1:22" ht="15">
      <c r="A240" s="24">
        <v>6</v>
      </c>
      <c r="B240" s="26" t="s">
        <v>1133</v>
      </c>
      <c r="C240" s="26" t="s">
        <v>1134</v>
      </c>
      <c r="D240" s="26" t="s">
        <v>388</v>
      </c>
      <c r="E240" s="25"/>
      <c r="F240" s="25"/>
      <c r="G240" s="25"/>
      <c r="H240" s="25" t="s">
        <v>1135</v>
      </c>
      <c r="I240" s="25" t="s">
        <v>1269</v>
      </c>
      <c r="J240" s="25" t="s">
        <v>1136</v>
      </c>
      <c r="K240" s="25" t="s">
        <v>1269</v>
      </c>
      <c r="L240" s="25"/>
      <c r="M240" s="25" t="s">
        <v>1269</v>
      </c>
      <c r="N240" s="25"/>
      <c r="O240" s="25" t="s">
        <v>1137</v>
      </c>
      <c r="P240" s="25" t="s">
        <v>1138</v>
      </c>
      <c r="Q240" s="25">
        <v>126</v>
      </c>
      <c r="R240" s="25">
        <v>6</v>
      </c>
      <c r="S240" s="25">
        <v>-774</v>
      </c>
      <c r="T240" s="27">
        <v>126</v>
      </c>
      <c r="U240" s="25">
        <f t="shared" si="6"/>
        <v>-774</v>
      </c>
      <c r="V240" s="31">
        <v>6</v>
      </c>
    </row>
    <row r="241" spans="1:22" ht="15">
      <c r="A241" s="15">
        <v>7</v>
      </c>
      <c r="B241" s="17" t="s">
        <v>942</v>
      </c>
      <c r="C241" s="17" t="s">
        <v>1139</v>
      </c>
      <c r="D241" s="17" t="s">
        <v>379</v>
      </c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 t="s">
        <v>1140</v>
      </c>
      <c r="Q241" s="16">
        <v>99</v>
      </c>
      <c r="R241" s="16">
        <v>7</v>
      </c>
      <c r="S241" s="16">
        <v>-801</v>
      </c>
      <c r="T241" s="19">
        <v>99</v>
      </c>
      <c r="U241" s="16">
        <f t="shared" si="6"/>
        <v>-801</v>
      </c>
      <c r="V241" s="30">
        <v>7</v>
      </c>
    </row>
    <row r="242" spans="1:22" ht="15">
      <c r="A242" s="24">
        <v>8</v>
      </c>
      <c r="B242" s="26" t="s">
        <v>1141</v>
      </c>
      <c r="C242" s="26" t="s">
        <v>826</v>
      </c>
      <c r="D242" s="26"/>
      <c r="E242" s="25"/>
      <c r="F242" s="25"/>
      <c r="G242" s="25"/>
      <c r="H242" s="25"/>
      <c r="I242" s="25" t="s">
        <v>1142</v>
      </c>
      <c r="J242" s="25" t="s">
        <v>1143</v>
      </c>
      <c r="K242" s="25" t="s">
        <v>1144</v>
      </c>
      <c r="L242" s="25"/>
      <c r="M242" s="25"/>
      <c r="N242" s="25"/>
      <c r="O242" s="25"/>
      <c r="P242" s="25"/>
      <c r="Q242" s="25">
        <v>93</v>
      </c>
      <c r="R242" s="25">
        <v>8</v>
      </c>
      <c r="S242" s="25">
        <v>-807</v>
      </c>
      <c r="T242" s="27">
        <v>93</v>
      </c>
      <c r="U242" s="25">
        <f t="shared" si="6"/>
        <v>-807</v>
      </c>
      <c r="V242" s="31">
        <v>8</v>
      </c>
    </row>
    <row r="243" spans="1:22" ht="15">
      <c r="A243" s="15">
        <v>9</v>
      </c>
      <c r="B243" s="17" t="s">
        <v>1145</v>
      </c>
      <c r="C243" s="17" t="s">
        <v>1146</v>
      </c>
      <c r="D243" s="17"/>
      <c r="E243" s="16"/>
      <c r="F243" s="16"/>
      <c r="G243" s="16"/>
      <c r="H243" s="16"/>
      <c r="I243" s="16" t="s">
        <v>1147</v>
      </c>
      <c r="J243" s="16" t="s">
        <v>1148</v>
      </c>
      <c r="K243" s="16"/>
      <c r="L243" s="16"/>
      <c r="M243" s="16"/>
      <c r="N243" s="16"/>
      <c r="O243" s="16"/>
      <c r="P243" s="16"/>
      <c r="Q243" s="16">
        <v>84</v>
      </c>
      <c r="R243" s="16">
        <v>9</v>
      </c>
      <c r="S243" s="16">
        <v>-816</v>
      </c>
      <c r="T243" s="19">
        <v>84</v>
      </c>
      <c r="U243" s="16">
        <f t="shared" si="6"/>
        <v>-816</v>
      </c>
      <c r="V243" s="30">
        <v>9</v>
      </c>
    </row>
    <row r="244" spans="1:22" ht="15">
      <c r="A244" s="24">
        <v>10</v>
      </c>
      <c r="B244" s="26" t="s">
        <v>1149</v>
      </c>
      <c r="C244" s="26" t="s">
        <v>1150</v>
      </c>
      <c r="D244" s="26" t="s">
        <v>367</v>
      </c>
      <c r="E244" s="25"/>
      <c r="F244" s="25" t="s">
        <v>1151</v>
      </c>
      <c r="G244" s="25"/>
      <c r="H244" s="25"/>
      <c r="I244" s="25" t="s">
        <v>1269</v>
      </c>
      <c r="J244" s="25"/>
      <c r="K244" s="25"/>
      <c r="L244" s="25"/>
      <c r="M244" s="25"/>
      <c r="N244" s="25"/>
      <c r="O244" s="25"/>
      <c r="P244" s="25"/>
      <c r="Q244" s="25">
        <v>50</v>
      </c>
      <c r="R244" s="25">
        <v>10</v>
      </c>
      <c r="S244" s="25">
        <v>-850</v>
      </c>
      <c r="T244" s="27">
        <v>50</v>
      </c>
      <c r="U244" s="25">
        <f t="shared" si="6"/>
        <v>-850</v>
      </c>
      <c r="V244" s="31">
        <v>10</v>
      </c>
    </row>
    <row r="245" spans="1:22" ht="15">
      <c r="A245" s="15">
        <v>11</v>
      </c>
      <c r="B245" s="17" t="s">
        <v>1086</v>
      </c>
      <c r="C245" s="17" t="s">
        <v>1087</v>
      </c>
      <c r="D245" s="17" t="s">
        <v>754</v>
      </c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 t="s">
        <v>1152</v>
      </c>
      <c r="P245" s="16"/>
      <c r="Q245" s="16">
        <v>46</v>
      </c>
      <c r="R245" s="16">
        <v>11</v>
      </c>
      <c r="S245" s="16">
        <v>-854</v>
      </c>
      <c r="T245" s="19">
        <v>46</v>
      </c>
      <c r="U245" s="16">
        <f t="shared" si="6"/>
        <v>-854</v>
      </c>
      <c r="V245" s="30">
        <v>11</v>
      </c>
    </row>
    <row r="246" spans="1:22" ht="15">
      <c r="A246" s="24">
        <v>12</v>
      </c>
      <c r="B246" s="26" t="s">
        <v>1075</v>
      </c>
      <c r="C246" s="26" t="s">
        <v>1076</v>
      </c>
      <c r="D246" s="26" t="s">
        <v>754</v>
      </c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 t="s">
        <v>1153</v>
      </c>
      <c r="P246" s="25"/>
      <c r="Q246" s="25">
        <v>45</v>
      </c>
      <c r="R246" s="25">
        <v>12</v>
      </c>
      <c r="S246" s="25">
        <v>-855</v>
      </c>
      <c r="T246" s="27">
        <v>45</v>
      </c>
      <c r="U246" s="25">
        <f t="shared" si="6"/>
        <v>-855</v>
      </c>
      <c r="V246" s="31">
        <v>12</v>
      </c>
    </row>
    <row r="247" spans="1:22" ht="15">
      <c r="A247" s="15">
        <v>13</v>
      </c>
      <c r="B247" s="17" t="s">
        <v>1154</v>
      </c>
      <c r="C247" s="17" t="s">
        <v>1155</v>
      </c>
      <c r="D247" s="17" t="s">
        <v>165</v>
      </c>
      <c r="E247" s="16" t="s">
        <v>1156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8"/>
    </row>
    <row r="248" spans="1:22" ht="15.75" thickBot="1">
      <c r="A248" s="34">
        <v>14</v>
      </c>
      <c r="B248" s="35" t="s">
        <v>1154</v>
      </c>
      <c r="C248" s="35" t="s">
        <v>1155</v>
      </c>
      <c r="D248" s="35"/>
      <c r="E248" s="36"/>
      <c r="F248" s="36"/>
      <c r="G248" s="36" t="s">
        <v>1157</v>
      </c>
      <c r="H248" s="36" t="s">
        <v>1158</v>
      </c>
      <c r="I248" s="36" t="s">
        <v>1269</v>
      </c>
      <c r="J248" s="36"/>
      <c r="K248" s="36" t="s">
        <v>1159</v>
      </c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7"/>
    </row>
    <row r="250" ht="15.75">
      <c r="A250" s="2" t="s">
        <v>0</v>
      </c>
    </row>
    <row r="252" ht="15.75">
      <c r="A252" s="3" t="s">
        <v>1160</v>
      </c>
    </row>
    <row r="253" ht="15.75" thickBot="1"/>
    <row r="254" spans="1:22" ht="15">
      <c r="A254" s="4" t="s">
        <v>2</v>
      </c>
      <c r="B254" s="5" t="s">
        <v>3</v>
      </c>
      <c r="C254" s="5" t="s">
        <v>4</v>
      </c>
      <c r="D254" s="5" t="s">
        <v>5</v>
      </c>
      <c r="E254" s="5" t="s">
        <v>6</v>
      </c>
      <c r="F254" s="5" t="s">
        <v>7</v>
      </c>
      <c r="G254" s="5" t="s">
        <v>8</v>
      </c>
      <c r="H254" s="5" t="s">
        <v>9</v>
      </c>
      <c r="I254" s="5" t="s">
        <v>10</v>
      </c>
      <c r="J254" s="5" t="s">
        <v>11</v>
      </c>
      <c r="K254" s="5" t="s">
        <v>12</v>
      </c>
      <c r="L254" s="5" t="s">
        <v>13</v>
      </c>
      <c r="M254" s="5" t="s">
        <v>14</v>
      </c>
      <c r="N254" s="5" t="s">
        <v>15</v>
      </c>
      <c r="O254" s="5" t="s">
        <v>16</v>
      </c>
      <c r="P254" s="5" t="s">
        <v>17</v>
      </c>
      <c r="Q254" s="5" t="s">
        <v>18</v>
      </c>
      <c r="R254" s="5" t="s">
        <v>19</v>
      </c>
      <c r="S254" s="5" t="s">
        <v>20</v>
      </c>
      <c r="T254" s="5" t="s">
        <v>1271</v>
      </c>
      <c r="U254" s="5" t="s">
        <v>20</v>
      </c>
      <c r="V254" s="6" t="s">
        <v>1272</v>
      </c>
    </row>
    <row r="255" spans="1:22" ht="15">
      <c r="A255" s="15">
        <v>1</v>
      </c>
      <c r="B255" s="17" t="s">
        <v>1161</v>
      </c>
      <c r="C255" s="17" t="s">
        <v>1162</v>
      </c>
      <c r="D255" s="17" t="s">
        <v>35</v>
      </c>
      <c r="E255" s="16" t="s">
        <v>1163</v>
      </c>
      <c r="F255" s="16" t="s">
        <v>1164</v>
      </c>
      <c r="G255" s="19" t="s">
        <v>1165</v>
      </c>
      <c r="H255" s="16" t="s">
        <v>1166</v>
      </c>
      <c r="I255" s="19" t="s">
        <v>1167</v>
      </c>
      <c r="J255" s="16" t="s">
        <v>1168</v>
      </c>
      <c r="K255" s="19" t="s">
        <v>1169</v>
      </c>
      <c r="L255" s="16" t="s">
        <v>1170</v>
      </c>
      <c r="M255" s="16" t="s">
        <v>1171</v>
      </c>
      <c r="N255" s="16" t="s">
        <v>1172</v>
      </c>
      <c r="O255" s="16" t="s">
        <v>1173</v>
      </c>
      <c r="P255" s="16" t="s">
        <v>1174</v>
      </c>
      <c r="Q255" s="16">
        <v>972</v>
      </c>
      <c r="R255" s="16">
        <v>1</v>
      </c>
      <c r="S255" s="16"/>
      <c r="T255" s="16">
        <f>972-70-70-64</f>
        <v>768</v>
      </c>
      <c r="U255" s="16"/>
      <c r="V255" s="18">
        <v>1</v>
      </c>
    </row>
    <row r="256" spans="1:22" ht="15">
      <c r="A256" s="24">
        <v>2</v>
      </c>
      <c r="B256" s="26" t="s">
        <v>1186</v>
      </c>
      <c r="C256" s="26" t="s">
        <v>1187</v>
      </c>
      <c r="D256" s="26" t="s">
        <v>337</v>
      </c>
      <c r="E256" s="25" t="s">
        <v>1188</v>
      </c>
      <c r="F256" s="25" t="s">
        <v>1189</v>
      </c>
      <c r="G256" s="25" t="s">
        <v>1190</v>
      </c>
      <c r="H256" s="25"/>
      <c r="I256" s="25" t="s">
        <v>1191</v>
      </c>
      <c r="J256" s="25" t="s">
        <v>1192</v>
      </c>
      <c r="K256" s="25" t="s">
        <v>1193</v>
      </c>
      <c r="L256" s="25" t="s">
        <v>1194</v>
      </c>
      <c r="M256" s="25"/>
      <c r="N256" s="25" t="s">
        <v>1269</v>
      </c>
      <c r="O256" s="25" t="s">
        <v>1195</v>
      </c>
      <c r="P256" s="25"/>
      <c r="Q256" s="25">
        <v>676</v>
      </c>
      <c r="R256" s="25">
        <v>3</v>
      </c>
      <c r="S256" s="25">
        <v>-296</v>
      </c>
      <c r="T256" s="25">
        <v>676</v>
      </c>
      <c r="U256" s="25">
        <f>T256-768</f>
        <v>-92</v>
      </c>
      <c r="V256" s="28">
        <v>2</v>
      </c>
    </row>
    <row r="257" spans="1:22" ht="15">
      <c r="A257" s="15">
        <v>3</v>
      </c>
      <c r="B257" s="17" t="s">
        <v>1175</v>
      </c>
      <c r="C257" s="17" t="s">
        <v>750</v>
      </c>
      <c r="D257" s="17"/>
      <c r="E257" s="16"/>
      <c r="F257" s="16" t="s">
        <v>1176</v>
      </c>
      <c r="G257" s="16" t="s">
        <v>1177</v>
      </c>
      <c r="H257" s="16" t="s">
        <v>1178</v>
      </c>
      <c r="I257" s="16" t="s">
        <v>1179</v>
      </c>
      <c r="J257" s="19" t="s">
        <v>1180</v>
      </c>
      <c r="K257" s="16"/>
      <c r="L257" s="16" t="s">
        <v>1181</v>
      </c>
      <c r="M257" s="16" t="s">
        <v>1182</v>
      </c>
      <c r="N257" s="16" t="s">
        <v>1183</v>
      </c>
      <c r="O257" s="16" t="s">
        <v>1184</v>
      </c>
      <c r="P257" s="16" t="s">
        <v>1185</v>
      </c>
      <c r="Q257" s="16">
        <v>708</v>
      </c>
      <c r="R257" s="16">
        <v>2</v>
      </c>
      <c r="S257" s="16">
        <v>-264</v>
      </c>
      <c r="T257" s="16">
        <f>708-37</f>
        <v>671</v>
      </c>
      <c r="U257" s="16">
        <f aca="true" t="shared" si="7" ref="U257:U272">T257-768</f>
        <v>-97</v>
      </c>
      <c r="V257" s="18">
        <v>3</v>
      </c>
    </row>
    <row r="258" spans="1:22" ht="15">
      <c r="A258" s="24">
        <v>4</v>
      </c>
      <c r="B258" s="26" t="s">
        <v>1196</v>
      </c>
      <c r="C258" s="26" t="s">
        <v>740</v>
      </c>
      <c r="D258" s="26" t="s">
        <v>337</v>
      </c>
      <c r="E258" s="25"/>
      <c r="F258" s="25"/>
      <c r="G258" s="25" t="s">
        <v>1197</v>
      </c>
      <c r="H258" s="25" t="s">
        <v>1198</v>
      </c>
      <c r="I258" s="25" t="s">
        <v>1199</v>
      </c>
      <c r="J258" s="25" t="s">
        <v>1200</v>
      </c>
      <c r="K258" s="25" t="s">
        <v>1201</v>
      </c>
      <c r="L258" s="25" t="s">
        <v>1202</v>
      </c>
      <c r="M258" s="25" t="s">
        <v>1203</v>
      </c>
      <c r="N258" s="25" t="s">
        <v>1269</v>
      </c>
      <c r="O258" s="25" t="s">
        <v>1204</v>
      </c>
      <c r="P258" s="25" t="s">
        <v>1205</v>
      </c>
      <c r="Q258" s="25">
        <v>519</v>
      </c>
      <c r="R258" s="25">
        <v>4</v>
      </c>
      <c r="S258" s="25">
        <v>-453</v>
      </c>
      <c r="T258" s="25">
        <v>519</v>
      </c>
      <c r="U258" s="25">
        <f t="shared" si="7"/>
        <v>-249</v>
      </c>
      <c r="V258" s="28">
        <v>4</v>
      </c>
    </row>
    <row r="259" spans="1:22" ht="15">
      <c r="A259" s="15">
        <v>5</v>
      </c>
      <c r="B259" s="17" t="s">
        <v>1206</v>
      </c>
      <c r="C259" s="17" t="s">
        <v>164</v>
      </c>
      <c r="D259" s="17" t="s">
        <v>35</v>
      </c>
      <c r="E259" s="16" t="s">
        <v>1207</v>
      </c>
      <c r="F259" s="16" t="s">
        <v>1269</v>
      </c>
      <c r="G259" s="16"/>
      <c r="H259" s="16" t="s">
        <v>1208</v>
      </c>
      <c r="I259" s="16" t="s">
        <v>1269</v>
      </c>
      <c r="J259" s="16" t="s">
        <v>1209</v>
      </c>
      <c r="K259" s="16" t="s">
        <v>1210</v>
      </c>
      <c r="L259" s="16" t="s">
        <v>1211</v>
      </c>
      <c r="M259" s="16" t="s">
        <v>1212</v>
      </c>
      <c r="N259" s="16" t="s">
        <v>1213</v>
      </c>
      <c r="O259" s="16" t="s">
        <v>1214</v>
      </c>
      <c r="P259" s="16" t="s">
        <v>1215</v>
      </c>
      <c r="Q259" s="16">
        <v>510</v>
      </c>
      <c r="R259" s="16">
        <v>5</v>
      </c>
      <c r="S259" s="16">
        <v>-462</v>
      </c>
      <c r="T259" s="16">
        <v>510</v>
      </c>
      <c r="U259" s="16">
        <f t="shared" si="7"/>
        <v>-258</v>
      </c>
      <c r="V259" s="18">
        <v>5</v>
      </c>
    </row>
    <row r="260" spans="1:22" ht="15">
      <c r="A260" s="24">
        <v>6</v>
      </c>
      <c r="B260" s="26" t="s">
        <v>149</v>
      </c>
      <c r="C260" s="26" t="s">
        <v>150</v>
      </c>
      <c r="D260" s="26"/>
      <c r="E260" s="25"/>
      <c r="F260" s="25"/>
      <c r="G260" s="25"/>
      <c r="H260" s="25"/>
      <c r="I260" s="25"/>
      <c r="J260" s="25" t="s">
        <v>1216</v>
      </c>
      <c r="K260" s="25" t="s">
        <v>1217</v>
      </c>
      <c r="L260" s="25" t="s">
        <v>1269</v>
      </c>
      <c r="M260" s="25"/>
      <c r="N260" s="25" t="s">
        <v>1218</v>
      </c>
      <c r="O260" s="25" t="s">
        <v>1219</v>
      </c>
      <c r="P260" s="25" t="s">
        <v>987</v>
      </c>
      <c r="Q260" s="25">
        <v>485</v>
      </c>
      <c r="R260" s="25">
        <v>6</v>
      </c>
      <c r="S260" s="25">
        <v>-487</v>
      </c>
      <c r="T260" s="25">
        <v>485</v>
      </c>
      <c r="U260" s="25">
        <f t="shared" si="7"/>
        <v>-283</v>
      </c>
      <c r="V260" s="28">
        <v>6</v>
      </c>
    </row>
    <row r="261" spans="1:22" ht="15">
      <c r="A261" s="15">
        <v>7</v>
      </c>
      <c r="B261" s="17" t="s">
        <v>1220</v>
      </c>
      <c r="C261" s="17" t="s">
        <v>1221</v>
      </c>
      <c r="D261" s="17"/>
      <c r="E261" s="16"/>
      <c r="F261" s="16"/>
      <c r="G261" s="16" t="s">
        <v>1222</v>
      </c>
      <c r="H261" s="16"/>
      <c r="I261" s="16" t="s">
        <v>1269</v>
      </c>
      <c r="J261" s="16" t="s">
        <v>1223</v>
      </c>
      <c r="K261" s="16" t="s">
        <v>1224</v>
      </c>
      <c r="L261" s="16"/>
      <c r="M261" s="16"/>
      <c r="N261" s="16"/>
      <c r="O261" s="16" t="s">
        <v>1225</v>
      </c>
      <c r="P261" s="16"/>
      <c r="Q261" s="16">
        <v>400</v>
      </c>
      <c r="R261" s="16">
        <v>7</v>
      </c>
      <c r="S261" s="16">
        <v>-572</v>
      </c>
      <c r="T261" s="16">
        <v>400</v>
      </c>
      <c r="U261" s="16">
        <f t="shared" si="7"/>
        <v>-368</v>
      </c>
      <c r="V261" s="18">
        <v>7</v>
      </c>
    </row>
    <row r="262" spans="1:22" ht="15">
      <c r="A262" s="24">
        <v>8</v>
      </c>
      <c r="B262" s="26" t="s">
        <v>325</v>
      </c>
      <c r="C262" s="26" t="s">
        <v>326</v>
      </c>
      <c r="D262" s="26" t="s">
        <v>35</v>
      </c>
      <c r="E262" s="25"/>
      <c r="F262" s="25"/>
      <c r="G262" s="25"/>
      <c r="H262" s="25" t="s">
        <v>1226</v>
      </c>
      <c r="I262" s="25" t="s">
        <v>1227</v>
      </c>
      <c r="J262" s="25" t="s">
        <v>1228</v>
      </c>
      <c r="K262" s="25" t="s">
        <v>1229</v>
      </c>
      <c r="L262" s="25"/>
      <c r="M262" s="25"/>
      <c r="N262" s="25"/>
      <c r="O262" s="25"/>
      <c r="P262" s="25"/>
      <c r="Q262" s="25">
        <v>375</v>
      </c>
      <c r="R262" s="25">
        <v>8</v>
      </c>
      <c r="S262" s="25">
        <v>-597</v>
      </c>
      <c r="T262" s="25">
        <v>375</v>
      </c>
      <c r="U262" s="25">
        <f t="shared" si="7"/>
        <v>-393</v>
      </c>
      <c r="V262" s="28">
        <v>8</v>
      </c>
    </row>
    <row r="263" spans="1:22" ht="15">
      <c r="A263" s="15">
        <v>9</v>
      </c>
      <c r="B263" s="17" t="s">
        <v>335</v>
      </c>
      <c r="C263" s="17" t="s">
        <v>336</v>
      </c>
      <c r="D263" s="17" t="s">
        <v>1230</v>
      </c>
      <c r="E263" s="16"/>
      <c r="F263" s="16"/>
      <c r="G263" s="16" t="s">
        <v>1231</v>
      </c>
      <c r="H263" s="16"/>
      <c r="I263" s="16"/>
      <c r="J263" s="16" t="s">
        <v>1232</v>
      </c>
      <c r="K263" s="16"/>
      <c r="L263" s="16" t="s">
        <v>1233</v>
      </c>
      <c r="M263" s="16"/>
      <c r="N263" s="16"/>
      <c r="O263" s="16"/>
      <c r="P263" s="16"/>
      <c r="Q263" s="16">
        <v>228</v>
      </c>
      <c r="R263" s="16">
        <v>9</v>
      </c>
      <c r="S263" s="16">
        <v>-744</v>
      </c>
      <c r="T263" s="16">
        <v>228</v>
      </c>
      <c r="U263" s="16">
        <f t="shared" si="7"/>
        <v>-540</v>
      </c>
      <c r="V263" s="18">
        <v>9</v>
      </c>
    </row>
    <row r="264" spans="1:22" ht="15">
      <c r="A264" s="24">
        <v>10</v>
      </c>
      <c r="B264" s="26" t="s">
        <v>1234</v>
      </c>
      <c r="C264" s="26" t="s">
        <v>326</v>
      </c>
      <c r="D264" s="26" t="s">
        <v>1230</v>
      </c>
      <c r="E264" s="25" t="s">
        <v>1269</v>
      </c>
      <c r="F264" s="25" t="s">
        <v>1235</v>
      </c>
      <c r="G264" s="25" t="s">
        <v>1236</v>
      </c>
      <c r="H264" s="25"/>
      <c r="I264" s="25"/>
      <c r="J264" s="25"/>
      <c r="K264" s="25"/>
      <c r="L264" s="25"/>
      <c r="M264" s="25"/>
      <c r="N264" s="25"/>
      <c r="O264" s="25"/>
      <c r="P264" s="25"/>
      <c r="Q264" s="25">
        <v>117</v>
      </c>
      <c r="R264" s="25">
        <v>10</v>
      </c>
      <c r="S264" s="25">
        <v>-855</v>
      </c>
      <c r="T264" s="25">
        <v>117</v>
      </c>
      <c r="U264" s="25">
        <f t="shared" si="7"/>
        <v>-651</v>
      </c>
      <c r="V264" s="28">
        <v>10</v>
      </c>
    </row>
    <row r="265" spans="1:22" ht="15">
      <c r="A265" s="15">
        <v>11</v>
      </c>
      <c r="B265" s="17" t="s">
        <v>739</v>
      </c>
      <c r="C265" s="17" t="s">
        <v>1237</v>
      </c>
      <c r="D265" s="17" t="s">
        <v>35</v>
      </c>
      <c r="E265" s="16"/>
      <c r="F265" s="16"/>
      <c r="G265" s="16"/>
      <c r="H265" s="16"/>
      <c r="I265" s="16"/>
      <c r="J265" s="16"/>
      <c r="K265" s="16"/>
      <c r="L265" s="16"/>
      <c r="M265" s="16" t="s">
        <v>1269</v>
      </c>
      <c r="N265" s="16"/>
      <c r="O265" s="16" t="s">
        <v>1238</v>
      </c>
      <c r="P265" s="16" t="s">
        <v>1269</v>
      </c>
      <c r="Q265" s="16">
        <v>86</v>
      </c>
      <c r="R265" s="16">
        <v>11</v>
      </c>
      <c r="S265" s="16">
        <v>-886</v>
      </c>
      <c r="T265" s="16">
        <v>86</v>
      </c>
      <c r="U265" s="16">
        <f t="shared" si="7"/>
        <v>-682</v>
      </c>
      <c r="V265" s="18">
        <v>11</v>
      </c>
    </row>
    <row r="266" spans="1:22" ht="15">
      <c r="A266" s="24">
        <v>12</v>
      </c>
      <c r="B266" s="26" t="s">
        <v>1239</v>
      </c>
      <c r="C266" s="26" t="s">
        <v>1240</v>
      </c>
      <c r="D266" s="26" t="s">
        <v>337</v>
      </c>
      <c r="E266" s="25"/>
      <c r="F266" s="25" t="s">
        <v>1241</v>
      </c>
      <c r="G266" s="25" t="s">
        <v>1242</v>
      </c>
      <c r="H266" s="25"/>
      <c r="I266" s="25"/>
      <c r="J266" s="25"/>
      <c r="K266" s="25"/>
      <c r="L266" s="25"/>
      <c r="M266" s="25"/>
      <c r="N266" s="25"/>
      <c r="O266" s="25"/>
      <c r="P266" s="25"/>
      <c r="Q266" s="25">
        <v>70</v>
      </c>
      <c r="R266" s="25">
        <v>12</v>
      </c>
      <c r="S266" s="25">
        <v>-902</v>
      </c>
      <c r="T266" s="25">
        <v>70</v>
      </c>
      <c r="U266" s="25">
        <f t="shared" si="7"/>
        <v>-698</v>
      </c>
      <c r="V266" s="28">
        <v>12</v>
      </c>
    </row>
    <row r="267" spans="1:22" ht="15">
      <c r="A267" s="15">
        <v>13</v>
      </c>
      <c r="B267" s="17" t="s">
        <v>1243</v>
      </c>
      <c r="C267" s="17" t="s">
        <v>1244</v>
      </c>
      <c r="D267" s="17" t="s">
        <v>337</v>
      </c>
      <c r="E267" s="16" t="s">
        <v>1245</v>
      </c>
      <c r="F267" s="16"/>
      <c r="G267" s="16"/>
      <c r="H267" s="16"/>
      <c r="I267" s="16" t="s">
        <v>1269</v>
      </c>
      <c r="J267" s="16" t="s">
        <v>1246</v>
      </c>
      <c r="K267" s="16" t="s">
        <v>1269</v>
      </c>
      <c r="L267" s="16"/>
      <c r="M267" s="16"/>
      <c r="N267" s="16"/>
      <c r="O267" s="16"/>
      <c r="P267" s="16"/>
      <c r="Q267" s="16">
        <v>46</v>
      </c>
      <c r="R267" s="16">
        <v>13</v>
      </c>
      <c r="S267" s="16">
        <v>-926</v>
      </c>
      <c r="T267" s="16">
        <v>46</v>
      </c>
      <c r="U267" s="16">
        <f t="shared" si="7"/>
        <v>-722</v>
      </c>
      <c r="V267" s="18">
        <v>13</v>
      </c>
    </row>
    <row r="268" spans="1:22" ht="15">
      <c r="A268" s="24">
        <v>14</v>
      </c>
      <c r="B268" s="26" t="s">
        <v>1247</v>
      </c>
      <c r="C268" s="26" t="s">
        <v>826</v>
      </c>
      <c r="D268" s="26"/>
      <c r="E268" s="25" t="s">
        <v>1248</v>
      </c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>
        <v>24</v>
      </c>
      <c r="R268" s="25">
        <v>14</v>
      </c>
      <c r="S268" s="25">
        <v>-948</v>
      </c>
      <c r="T268" s="25">
        <v>24</v>
      </c>
      <c r="U268" s="25">
        <f t="shared" si="7"/>
        <v>-744</v>
      </c>
      <c r="V268" s="28">
        <v>14</v>
      </c>
    </row>
    <row r="269" spans="1:22" ht="15">
      <c r="A269" s="15">
        <v>15</v>
      </c>
      <c r="B269" s="17" t="s">
        <v>1249</v>
      </c>
      <c r="C269" s="17" t="s">
        <v>246</v>
      </c>
      <c r="D269" s="17"/>
      <c r="E269" s="16" t="s">
        <v>1250</v>
      </c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>
        <v>24</v>
      </c>
      <c r="R269" s="16">
        <v>14</v>
      </c>
      <c r="S269" s="16">
        <v>-948</v>
      </c>
      <c r="T269" s="16">
        <v>24</v>
      </c>
      <c r="U269" s="16">
        <f t="shared" si="7"/>
        <v>-744</v>
      </c>
      <c r="V269" s="18">
        <v>15</v>
      </c>
    </row>
    <row r="270" spans="1:22" ht="15">
      <c r="A270" s="24">
        <v>16</v>
      </c>
      <c r="B270" s="26" t="s">
        <v>448</v>
      </c>
      <c r="C270" s="26" t="s">
        <v>62</v>
      </c>
      <c r="D270" s="26"/>
      <c r="E270" s="25" t="s">
        <v>1269</v>
      </c>
      <c r="F270" s="25" t="s">
        <v>1251</v>
      </c>
      <c r="G270" s="25" t="s">
        <v>1252</v>
      </c>
      <c r="H270" s="25"/>
      <c r="I270" s="25" t="s">
        <v>1269</v>
      </c>
      <c r="J270" s="25" t="s">
        <v>1269</v>
      </c>
      <c r="K270" s="25"/>
      <c r="L270" s="25"/>
      <c r="M270" s="25"/>
      <c r="N270" s="25"/>
      <c r="O270" s="25"/>
      <c r="P270" s="25"/>
      <c r="Q270" s="25">
        <v>6</v>
      </c>
      <c r="R270" s="25">
        <v>16</v>
      </c>
      <c r="S270" s="25">
        <v>-966</v>
      </c>
      <c r="T270" s="25">
        <v>6</v>
      </c>
      <c r="U270" s="25">
        <f t="shared" si="7"/>
        <v>-762</v>
      </c>
      <c r="V270" s="28">
        <v>16</v>
      </c>
    </row>
    <row r="271" spans="1:22" ht="15">
      <c r="A271" s="15">
        <v>17</v>
      </c>
      <c r="B271" s="17" t="s">
        <v>1253</v>
      </c>
      <c r="C271" s="17" t="s">
        <v>348</v>
      </c>
      <c r="D271" s="17" t="s">
        <v>1254</v>
      </c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 t="s">
        <v>1255</v>
      </c>
      <c r="P271" s="16"/>
      <c r="Q271" s="16">
        <v>6</v>
      </c>
      <c r="R271" s="16">
        <v>16</v>
      </c>
      <c r="S271" s="16">
        <v>-966</v>
      </c>
      <c r="T271" s="16">
        <v>6</v>
      </c>
      <c r="U271" s="16">
        <f t="shared" si="7"/>
        <v>-762</v>
      </c>
      <c r="V271" s="18">
        <v>17</v>
      </c>
    </row>
    <row r="272" spans="1:22" ht="15">
      <c r="A272" s="24">
        <v>18</v>
      </c>
      <c r="B272" s="26" t="s">
        <v>1256</v>
      </c>
      <c r="C272" s="26" t="s">
        <v>150</v>
      </c>
      <c r="D272" s="26" t="s">
        <v>1254</v>
      </c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 t="s">
        <v>1257</v>
      </c>
      <c r="P272" s="25"/>
      <c r="Q272" s="25">
        <v>6</v>
      </c>
      <c r="R272" s="25">
        <v>16</v>
      </c>
      <c r="S272" s="25">
        <v>-966</v>
      </c>
      <c r="T272" s="25">
        <v>6</v>
      </c>
      <c r="U272" s="25">
        <f t="shared" si="7"/>
        <v>-762</v>
      </c>
      <c r="V272" s="28">
        <v>18</v>
      </c>
    </row>
    <row r="273" spans="1:22" ht="15">
      <c r="A273" s="15">
        <v>19</v>
      </c>
      <c r="B273" s="17" t="s">
        <v>1258</v>
      </c>
      <c r="C273" s="17" t="s">
        <v>1259</v>
      </c>
      <c r="D273" s="17" t="s">
        <v>1230</v>
      </c>
      <c r="E273" s="16"/>
      <c r="F273" s="16"/>
      <c r="G273" s="16" t="s">
        <v>1269</v>
      </c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8"/>
    </row>
    <row r="274" spans="1:22" ht="15">
      <c r="A274" s="24">
        <v>20</v>
      </c>
      <c r="B274" s="26" t="s">
        <v>1260</v>
      </c>
      <c r="C274" s="26" t="s">
        <v>261</v>
      </c>
      <c r="D274" s="26" t="s">
        <v>337</v>
      </c>
      <c r="E274" s="25"/>
      <c r="F274" s="25"/>
      <c r="G274" s="25"/>
      <c r="H274" s="25"/>
      <c r="I274" s="25"/>
      <c r="J274" s="25" t="s">
        <v>1261</v>
      </c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8"/>
    </row>
    <row r="275" spans="1:22" ht="15">
      <c r="A275" s="15">
        <v>21</v>
      </c>
      <c r="B275" s="17" t="s">
        <v>1262</v>
      </c>
      <c r="C275" s="17" t="s">
        <v>62</v>
      </c>
      <c r="D275" s="17" t="s">
        <v>1263</v>
      </c>
      <c r="E275" s="16"/>
      <c r="F275" s="16"/>
      <c r="G275" s="16"/>
      <c r="H275" s="16"/>
      <c r="I275" s="16"/>
      <c r="J275" s="16" t="s">
        <v>1264</v>
      </c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8"/>
    </row>
    <row r="276" spans="1:22" ht="15">
      <c r="A276" s="24">
        <v>22</v>
      </c>
      <c r="B276" s="26" t="s">
        <v>340</v>
      </c>
      <c r="C276" s="26" t="s">
        <v>343</v>
      </c>
      <c r="D276" s="26" t="s">
        <v>1265</v>
      </c>
      <c r="E276" s="25"/>
      <c r="F276" s="25"/>
      <c r="G276" s="25"/>
      <c r="H276" s="25"/>
      <c r="I276" s="25"/>
      <c r="J276" s="25"/>
      <c r="K276" s="25"/>
      <c r="L276" s="25" t="s">
        <v>1269</v>
      </c>
      <c r="M276" s="25"/>
      <c r="N276" s="25"/>
      <c r="O276" s="25"/>
      <c r="P276" s="25"/>
      <c r="Q276" s="25"/>
      <c r="R276" s="25"/>
      <c r="S276" s="25"/>
      <c r="T276" s="25"/>
      <c r="U276" s="25"/>
      <c r="V276" s="28"/>
    </row>
    <row r="277" spans="1:22" ht="15">
      <c r="A277" s="15">
        <v>23</v>
      </c>
      <c r="B277" s="17" t="s">
        <v>340</v>
      </c>
      <c r="C277" s="17" t="s">
        <v>1266</v>
      </c>
      <c r="D277" s="17" t="s">
        <v>1265</v>
      </c>
      <c r="E277" s="16"/>
      <c r="F277" s="16"/>
      <c r="G277" s="16"/>
      <c r="H277" s="16"/>
      <c r="I277" s="16"/>
      <c r="J277" s="16"/>
      <c r="K277" s="16"/>
      <c r="L277" s="16" t="s">
        <v>1269</v>
      </c>
      <c r="M277" s="16"/>
      <c r="N277" s="16"/>
      <c r="O277" s="16"/>
      <c r="P277" s="16"/>
      <c r="Q277" s="16"/>
      <c r="R277" s="16"/>
      <c r="S277" s="16"/>
      <c r="T277" s="16"/>
      <c r="U277" s="16"/>
      <c r="V277" s="18"/>
    </row>
    <row r="278" spans="1:22" ht="15">
      <c r="A278" s="24">
        <v>24</v>
      </c>
      <c r="B278" s="26" t="s">
        <v>1267</v>
      </c>
      <c r="C278" s="26" t="s">
        <v>1244</v>
      </c>
      <c r="D278" s="26" t="s">
        <v>1265</v>
      </c>
      <c r="E278" s="25"/>
      <c r="F278" s="25"/>
      <c r="G278" s="25"/>
      <c r="H278" s="25"/>
      <c r="I278" s="25"/>
      <c r="J278" s="25"/>
      <c r="K278" s="25"/>
      <c r="L278" s="25" t="s">
        <v>1269</v>
      </c>
      <c r="M278" s="25"/>
      <c r="N278" s="25"/>
      <c r="O278" s="25"/>
      <c r="P278" s="25"/>
      <c r="Q278" s="25"/>
      <c r="R278" s="25"/>
      <c r="S278" s="25"/>
      <c r="T278" s="25"/>
      <c r="U278" s="25"/>
      <c r="V278" s="28"/>
    </row>
    <row r="279" spans="1:22" ht="15">
      <c r="A279" s="15">
        <v>25</v>
      </c>
      <c r="B279" s="17" t="s">
        <v>1268</v>
      </c>
      <c r="C279" s="17" t="s">
        <v>582</v>
      </c>
      <c r="D279" s="17"/>
      <c r="E279" s="16"/>
      <c r="F279" s="16"/>
      <c r="G279" s="16"/>
      <c r="H279" s="16"/>
      <c r="I279" s="16"/>
      <c r="J279" s="16"/>
      <c r="K279" s="16"/>
      <c r="L279" s="16" t="s">
        <v>1269</v>
      </c>
      <c r="M279" s="16"/>
      <c r="N279" s="16"/>
      <c r="O279" s="16"/>
      <c r="P279" s="16"/>
      <c r="Q279" s="16"/>
      <c r="R279" s="16"/>
      <c r="S279" s="16"/>
      <c r="T279" s="16"/>
      <c r="U279" s="16"/>
      <c r="V279" s="18"/>
    </row>
    <row r="280" spans="1:22" ht="15.75" thickBot="1">
      <c r="A280" s="34">
        <v>26</v>
      </c>
      <c r="B280" s="35" t="s">
        <v>340</v>
      </c>
      <c r="C280" s="35" t="s">
        <v>341</v>
      </c>
      <c r="D280" s="35"/>
      <c r="E280" s="36"/>
      <c r="F280" s="36"/>
      <c r="G280" s="36"/>
      <c r="H280" s="36"/>
      <c r="I280" s="36"/>
      <c r="J280" s="36"/>
      <c r="K280" s="36"/>
      <c r="L280" s="36"/>
      <c r="M280" s="36"/>
      <c r="N280" s="36" t="s">
        <v>1269</v>
      </c>
      <c r="O280" s="36" t="s">
        <v>1269</v>
      </c>
      <c r="P280" s="36"/>
      <c r="Q280" s="36"/>
      <c r="R280" s="36"/>
      <c r="S280" s="36"/>
      <c r="T280" s="36"/>
      <c r="U280" s="36"/>
      <c r="V280" s="3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Audrius</dc:creator>
  <cp:keywords/>
  <dc:description/>
  <cp:lastModifiedBy>Audrius</cp:lastModifiedBy>
  <dcterms:created xsi:type="dcterms:W3CDTF">2011-09-28T19:40:46Z</dcterms:created>
  <dcterms:modified xsi:type="dcterms:W3CDTF">2011-09-28T19:40:55Z</dcterms:modified>
  <cp:category/>
  <cp:version/>
  <cp:contentType/>
  <cp:contentStatus/>
</cp:coreProperties>
</file>